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660" yWindow="1065" windowWidth="25440" windowHeight="15135"/>
  </bookViews>
  <sheets>
    <sheet name="Ajánlati lap" sheetId="1" r:id="rId1"/>
    <sheet name="Főösszesítő" sheetId="3" r:id="rId2"/>
    <sheet name="Tétellista" sheetId="4" r:id="rId3"/>
  </sheets>
  <externalReferences>
    <externalReference r:id="rId4"/>
  </externalReferences>
  <definedNames>
    <definedName name="_xlnm.Print_Area" localSheetId="0">'Ajánlati lap'!$A$1:$E$28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" i="3"/>
  <c r="I15" i="4"/>
  <c r="H15"/>
  <c r="I14"/>
  <c r="H14"/>
  <c r="I13"/>
  <c r="H13"/>
  <c r="I12"/>
  <c r="H12"/>
  <c r="I11"/>
  <c r="H11"/>
  <c r="I10"/>
  <c r="H10"/>
  <c r="I9"/>
  <c r="H9"/>
  <c r="I8"/>
  <c r="H8"/>
  <c r="I7"/>
  <c r="H7"/>
  <c r="I6"/>
  <c r="H6"/>
  <c r="I5"/>
  <c r="H5"/>
  <c r="I4"/>
  <c r="H4"/>
  <c r="I3"/>
  <c r="H3"/>
  <c r="I2"/>
  <c r="I16" s="1"/>
  <c r="H2"/>
  <c r="H16" s="1"/>
  <c r="D5" i="3"/>
  <c r="C6" l="1"/>
  <c r="C7" l="1"/>
  <c r="C19" i="1"/>
  <c r="C8" i="3" l="1"/>
  <c r="E19" i="1" s="1"/>
  <c r="D19"/>
</calcChain>
</file>

<file path=xl/sharedStrings.xml><?xml version="1.0" encoding="utf-8"?>
<sst xmlns="http://schemas.openxmlformats.org/spreadsheetml/2006/main" count="113" uniqueCount="90">
  <si>
    <t xml:space="preserve">Árajánlat </t>
  </si>
  <si>
    <t xml:space="preserve">Tárgy : </t>
  </si>
  <si>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</si>
  <si>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</si>
  <si>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</si>
  <si>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</si>
  <si>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</si>
  <si>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</si>
  <si>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Vállalási ár:</t>
  </si>
  <si>
    <t>ajánlattevő</t>
  </si>
  <si>
    <t>nettó</t>
  </si>
  <si>
    <t>27 % ÁFA</t>
  </si>
  <si>
    <t>bruttó</t>
  </si>
  <si>
    <t>Ajánlattevő adószáma:</t>
  </si>
  <si>
    <t>Ajánlattevő bankszámlaszáma:</t>
  </si>
  <si>
    <t>Teljességi nyilatkozat</t>
  </si>
  <si>
    <t>Nyilatkozom, hogy a kivitelezési feladatok ellátásához szükséges szakmai preferenciákkal és jogosultsággal rendelkezem. Ajánlatomat a benyújtástól számított 60. napig tartom érvényben.</t>
  </si>
  <si>
    <t>Költségvetés főösszesítő</t>
  </si>
  <si>
    <t>Megnevezés</t>
  </si>
  <si>
    <t>Anyagköltség</t>
  </si>
  <si>
    <t>Díjköltség</t>
  </si>
  <si>
    <t>1 Építmény közvetlen költségei</t>
  </si>
  <si>
    <t>2.1 ÁFA vetítési alap</t>
  </si>
  <si>
    <t>2.2 ÁFA</t>
  </si>
  <si>
    <t>3 A munka ára (HUF)</t>
  </si>
  <si>
    <t>Ssz.</t>
  </si>
  <si>
    <t>Tételszám</t>
  </si>
  <si>
    <t>Tétel szövege</t>
  </si>
  <si>
    <t>Menny.</t>
  </si>
  <si>
    <t>Egység</t>
  </si>
  <si>
    <t>Anyag egységár</t>
  </si>
  <si>
    <t>Díj egységre</t>
  </si>
  <si>
    <t>Anyag összesen</t>
  </si>
  <si>
    <t>Díj összesen</t>
  </si>
  <si>
    <t>Megjegyzés</t>
  </si>
  <si>
    <t>ÉNGY kód</t>
  </si>
  <si>
    <t>K. jelző</t>
  </si>
  <si>
    <t>Munkanem</t>
  </si>
  <si>
    <t>Normaidő</t>
  </si>
  <si>
    <t>19-081-1.1</t>
  </si>
  <si>
    <t>Közmű bekötések vízvezeték hálózat bekötése a közmű vezetékbe (Vízmű számla)</t>
  </si>
  <si>
    <t>db</t>
  </si>
  <si>
    <t xml:space="preserve"> 190812244892</t>
  </si>
  <si>
    <t>ÖN</t>
  </si>
  <si>
    <t>19-081-11.1.2</t>
  </si>
  <si>
    <t>Ellenőrző próbák készítése belső vízvezeték hálózatra, akkreditált vízminőség vizsgálat</t>
  </si>
  <si>
    <t xml:space="preserve"> 190813277276</t>
  </si>
  <si>
    <t>21-003-2.1.3</t>
  </si>
  <si>
    <t>Közmű feltárása kézi erővel, talajosztály: IV.</t>
  </si>
  <si>
    <t>m3</t>
  </si>
  <si>
    <t xml:space="preserve"> 210030014695</t>
  </si>
  <si>
    <t>21-003-6.1.1</t>
  </si>
  <si>
    <t>Munkaárok földkiemelése közmű nélküli területen, gépi erővel, kiegészítő kézi munkával, bármely konzisztenciájú, I-IV. oszt. talajban, dúcolás nélkül, 3,0 m² szelvényig</t>
  </si>
  <si>
    <t xml:space="preserve"> 210030014884</t>
  </si>
  <si>
    <t>21-003-11.2.1</t>
  </si>
  <si>
    <t>Földvisszatöltés munkagödörbe vagy munkaárokba, tömörítés nélkül, réteges elterítéssel, I-IV. osztályú talajban, gépi erővel, az anyag súlypontja 10,0 m-en belül, a vezetéket (műtárgyat) környező 50 cm-en túli szelvényrészben</t>
  </si>
  <si>
    <t xml:space="preserve"> 210030015373</t>
  </si>
  <si>
    <t>21-008-2.2.2</t>
  </si>
  <si>
    <t>Tömörítés bármely tömörítési osztályban gépi erővel, kis felületen, tömörségi fok: 90%</t>
  </si>
  <si>
    <t xml:space="preserve"> 210080016234</t>
  </si>
  <si>
    <t>21-011-1.2.1</t>
  </si>
  <si>
    <t>Fejtett föld felrakása szállítóeszközre, géppel, talajosztály I-IV.</t>
  </si>
  <si>
    <t xml:space="preserve"> 210110016406</t>
  </si>
  <si>
    <t>21-011-11.1</t>
  </si>
  <si>
    <t>Építési törmelék konténeres elszállítása, lerakása, lerakóhelyi díjjal, 3,0 m³-es konténerbe</t>
  </si>
  <si>
    <t xml:space="preserve"> 210110016745</t>
  </si>
  <si>
    <t>53-005-28.1.1-0650808</t>
  </si>
  <si>
    <t>Előregyártott (konfekcionált) beton vízóra aknák elhelyezése, előre elkészített tömörített kavicságyazatra, szerelvények és vízóra nélkül, 1,00-1,50 m belméretig, ELSŐ BETON vízóra akna, 103×133×110 cm ELSŐ BETON vízóra aknafedlap A-15KN, 103x133x8 cm</t>
  </si>
  <si>
    <t xml:space="preserve"> 530052846750</t>
  </si>
  <si>
    <t>54-005-5.1-0110082</t>
  </si>
  <si>
    <t>PP, PE, KPE nyomócső szerelése, földárokban, hegesztett kötésekkel, idomok nélkül, csőátmérő: 16-50 mm között, PIPELIFE PE100 ivóvíz nyomócső 25x2,0 mm 12,5bar (C=1,25), 100VSDR13625EN300K</t>
  </si>
  <si>
    <t>m</t>
  </si>
  <si>
    <t xml:space="preserve"> 540052069502</t>
  </si>
  <si>
    <t>54-007-1.1.1</t>
  </si>
  <si>
    <t>Burkolat alatti átfúrás I-IV. osztályú talajban DN 150 méretig</t>
  </si>
  <si>
    <t>54-008-1-0220001</t>
  </si>
  <si>
    <t>Közkút elhelyezése, szerelése, DN 20 csatlakozással, Mohácsi Vasöntöde öntöttvas ejektoros közkút, kagylóval, 3/4", EK-87-00</t>
  </si>
  <si>
    <t xml:space="preserve"> 540080654553</t>
  </si>
  <si>
    <t>54-011-5-0249101</t>
  </si>
  <si>
    <t>Nyomvonaljelző szalag fektetése közművezetékek fölé, PIPELIFE "víz" jelölőszalag, VIZ-JELSZALAG</t>
  </si>
  <si>
    <t xml:space="preserve"> 540114317360</t>
  </si>
  <si>
    <t>54-016-7.1</t>
  </si>
  <si>
    <t>Csővezetékek fertőtlenítése, DN 200 méretig</t>
  </si>
  <si>
    <t xml:space="preserve"> 540160667250</t>
  </si>
  <si>
    <t>Építmény közvetlen költségei (HUF)</t>
  </si>
  <si>
    <t>közkút telepítés kivitelezés</t>
  </si>
  <si>
    <t>Oroszlány, Határ utca környezetében 1 db új közkút telepítésének kivitelezési munkái
kivitelezési munkáira</t>
  </si>
  <si>
    <t>Oroszlány, Határ utca környezetében 1 db új közkút telepítésének kivitelezési munkái</t>
  </si>
  <si>
    <t xml:space="preserve">Nyilatkozom, hogy a fenti ajánlati árat az "Oroszlány, Határ utca környezetében 1 db új közkút telepítésének kivitelezési munkái" tárgyú ajánlattételi felhívás keretében kiadott ajánlatkérési dokumentumokban foglalt tartalmak megismerését követően, a feladatok megvalósításához, szükséges minden költségre figyelemmel tettem. </t>
  </si>
  <si>
    <t xml:space="preserve">Kelt : 2022. augusztus </t>
  </si>
</sst>
</file>

<file path=xl/styles.xml><?xml version="1.0" encoding="utf-8"?>
<styleSheet xmlns="http://schemas.openxmlformats.org/spreadsheetml/2006/main">
  <numFmts count="2">
    <numFmt numFmtId="164" formatCode="_-* #,##0.00\ [$Ft-40E]_-;\-* #,##0.00\ [$Ft-40E]_-;_-* &quot;-&quot;??\ [$Ft-40E]_-;_-@_-"/>
    <numFmt numFmtId="165" formatCode="###\ ###\ ###\ ##0"/>
  </numFmts>
  <fonts count="1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2"/>
    </font>
    <font>
      <b/>
      <sz val="14"/>
      <color theme="1"/>
      <name val="Times New Roman"/>
      <family val="2"/>
    </font>
    <font>
      <sz val="10"/>
      <color theme="1"/>
      <name val="Times New Roman"/>
      <family val="2"/>
    </font>
    <font>
      <b/>
      <sz val="11"/>
      <color theme="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5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/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0" fillId="0" borderId="12" xfId="0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10" fillId="0" borderId="0" xfId="1"/>
    <xf numFmtId="0" fontId="11" fillId="2" borderId="14" xfId="1" applyFont="1" applyFill="1" applyBorder="1" applyAlignment="1">
      <alignment horizontal="left" vertical="top" wrapText="1"/>
    </xf>
    <xf numFmtId="0" fontId="11" fillId="2" borderId="14" xfId="1" applyFont="1" applyFill="1" applyBorder="1" applyAlignment="1">
      <alignment horizontal="right" vertical="top" wrapText="1"/>
    </xf>
    <xf numFmtId="0" fontId="13" fillId="0" borderId="0" xfId="1" applyFont="1" applyAlignment="1">
      <alignment vertical="top" wrapText="1"/>
    </xf>
    <xf numFmtId="165" fontId="11" fillId="0" borderId="0" xfId="1" applyNumberFormat="1" applyFont="1" applyAlignment="1">
      <alignment vertical="top" wrapText="1"/>
    </xf>
    <xf numFmtId="10" fontId="13" fillId="0" borderId="13" xfId="1" applyNumberFormat="1" applyFont="1" applyBorder="1" applyAlignment="1">
      <alignment horizontal="right" vertical="top" wrapText="1"/>
    </xf>
    <xf numFmtId="165" fontId="14" fillId="0" borderId="15" xfId="1" applyNumberFormat="1" applyFont="1" applyBorder="1" applyAlignment="1">
      <alignment vertical="top" wrapText="1"/>
    </xf>
    <xf numFmtId="0" fontId="11" fillId="3" borderId="14" xfId="1" applyFont="1" applyFill="1" applyBorder="1" applyAlignment="1">
      <alignment horizontal="right" vertical="top" wrapText="1"/>
    </xf>
    <xf numFmtId="0" fontId="11" fillId="0" borderId="0" xfId="1" applyFont="1" applyAlignment="1">
      <alignment vertical="top" wrapText="1"/>
    </xf>
    <xf numFmtId="165" fontId="13" fillId="0" borderId="0" xfId="1" applyNumberFormat="1" applyFont="1" applyAlignment="1">
      <alignment vertical="top"/>
    </xf>
    <xf numFmtId="0" fontId="13" fillId="0" borderId="0" xfId="1" applyFont="1" applyAlignment="1">
      <alignment horizontal="right" vertical="top" wrapText="1"/>
    </xf>
    <xf numFmtId="49" fontId="13" fillId="0" borderId="0" xfId="1" applyNumberFormat="1" applyFont="1" applyAlignment="1">
      <alignment horizontal="right" vertical="top" wrapText="1"/>
    </xf>
    <xf numFmtId="165" fontId="11" fillId="0" borderId="15" xfId="1" applyNumberFormat="1" applyFont="1" applyBorder="1" applyAlignment="1">
      <alignment vertical="top" wrapText="1"/>
    </xf>
    <xf numFmtId="0" fontId="1" fillId="0" borderId="7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horizontal="center" vertical="center"/>
    </xf>
    <xf numFmtId="0" fontId="1" fillId="0" borderId="9" xfId="0" applyFont="1" applyFill="1" applyBorder="1" applyAlignment="1">
      <alignment horizontal="justify" vertical="center" wrapText="1"/>
    </xf>
    <xf numFmtId="0" fontId="1" fillId="0" borderId="6" xfId="0" applyFont="1" applyFill="1" applyBorder="1" applyAlignment="1">
      <alignment horizontal="justify" vertical="center" wrapText="1"/>
    </xf>
    <xf numFmtId="0" fontId="1" fillId="0" borderId="10" xfId="0" applyFont="1" applyFill="1" applyBorder="1" applyAlignment="1">
      <alignment horizontal="justify" vertical="center" wrapText="1"/>
    </xf>
    <xf numFmtId="0" fontId="1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1" applyFont="1" applyAlignment="1">
      <alignment vertical="top" wrapText="1"/>
    </xf>
    <xf numFmtId="165" fontId="12" fillId="0" borderId="13" xfId="1" applyNumberFormat="1" applyFont="1" applyBorder="1" applyAlignment="1">
      <alignment horizontal="center" vertical="top" wrapText="1"/>
    </xf>
    <xf numFmtId="165" fontId="13" fillId="0" borderId="0" xfId="1" applyNumberFormat="1" applyFont="1" applyAlignment="1">
      <alignment horizontal="center" vertical="top" wrapText="1"/>
    </xf>
    <xf numFmtId="165" fontId="14" fillId="0" borderId="15" xfId="1" applyNumberFormat="1" applyFont="1" applyBorder="1" applyAlignment="1">
      <alignment horizontal="center" vertical="top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ervek/Hat&#225;r%20utca/Oroszlany_Hatar_utca_kozkut_letesites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"/>
      <sheetName val="Főösszesítő"/>
      <sheetName val="Tétellista"/>
    </sheetNames>
    <sheetDataSet>
      <sheetData sheetId="0" refreshError="1"/>
      <sheetData sheetId="1" refreshError="1"/>
      <sheetData sheetId="2">
        <row r="16">
          <cell r="H16">
            <v>0</v>
          </cell>
          <cell r="I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7"/>
  <sheetViews>
    <sheetView tabSelected="1" view="pageBreakPreview" zoomScaleNormal="100" zoomScaleSheetLayoutView="100" workbookViewId="0">
      <selection activeCell="A27" sqref="A27"/>
    </sheetView>
  </sheetViews>
  <sheetFormatPr defaultRowHeight="15"/>
  <cols>
    <col min="1" max="1" width="9.140625" style="1"/>
    <col min="2" max="2" width="37.42578125" style="1" customWidth="1"/>
    <col min="3" max="5" width="16.28515625" style="1" customWidth="1"/>
    <col min="6" max="16384" width="9.140625" style="1"/>
  </cols>
  <sheetData>
    <row r="1" spans="1:5" ht="33.75" customHeight="1"/>
    <row r="2" spans="1:5" ht="26.25">
      <c r="A2" s="41" t="s">
        <v>0</v>
      </c>
      <c r="B2" s="41"/>
      <c r="C2" s="41"/>
      <c r="D2" s="41"/>
      <c r="E2" s="41"/>
    </row>
    <row r="3" spans="1:5" ht="69" customHeight="1">
      <c r="A3" s="51" t="s">
        <v>86</v>
      </c>
      <c r="B3" s="52"/>
      <c r="C3" s="52"/>
      <c r="D3" s="52"/>
      <c r="E3" s="52"/>
    </row>
    <row r="4" spans="1:5" ht="21">
      <c r="A4" s="53"/>
      <c r="B4" s="54"/>
      <c r="C4" s="54"/>
      <c r="D4" s="54"/>
      <c r="E4" s="54"/>
    </row>
    <row r="6" spans="1:5" ht="30" customHeight="1">
      <c r="A6" s="44" t="s">
        <v>2</v>
      </c>
      <c r="B6" s="45"/>
      <c r="C6" s="45"/>
      <c r="D6" s="45"/>
      <c r="E6" s="46"/>
    </row>
    <row r="7" spans="1:5" ht="30" customHeight="1">
      <c r="A7" s="44" t="s">
        <v>3</v>
      </c>
      <c r="B7" s="45"/>
      <c r="C7" s="45"/>
      <c r="D7" s="45"/>
      <c r="E7" s="46"/>
    </row>
    <row r="8" spans="1:5" ht="30" customHeight="1">
      <c r="A8" s="48" t="s">
        <v>13</v>
      </c>
      <c r="B8" s="49"/>
      <c r="C8" s="49"/>
      <c r="D8" s="49"/>
      <c r="E8" s="50"/>
    </row>
    <row r="9" spans="1:5" ht="30" customHeight="1">
      <c r="A9" s="48" t="s">
        <v>14</v>
      </c>
      <c r="B9" s="49"/>
      <c r="C9" s="49"/>
      <c r="D9" s="49"/>
      <c r="E9" s="50"/>
    </row>
    <row r="10" spans="1:5" ht="30" customHeight="1">
      <c r="A10" s="44" t="s">
        <v>4</v>
      </c>
      <c r="B10" s="45"/>
      <c r="C10" s="45"/>
      <c r="D10" s="45"/>
      <c r="E10" s="46"/>
    </row>
    <row r="11" spans="1:5" ht="30" customHeight="1">
      <c r="A11" s="47" t="s">
        <v>5</v>
      </c>
      <c r="B11" s="47"/>
      <c r="C11" s="47"/>
      <c r="D11" s="47"/>
      <c r="E11" s="47"/>
    </row>
    <row r="12" spans="1:5" ht="30" customHeight="1">
      <c r="A12" s="10"/>
      <c r="B12" s="44" t="s">
        <v>6</v>
      </c>
      <c r="C12" s="45"/>
      <c r="D12" s="45"/>
      <c r="E12" s="46"/>
    </row>
    <row r="13" spans="1:5" ht="30" customHeight="1">
      <c r="A13" s="10"/>
      <c r="B13" s="44" t="s">
        <v>7</v>
      </c>
      <c r="C13" s="45"/>
      <c r="D13" s="45"/>
      <c r="E13" s="46"/>
    </row>
    <row r="14" spans="1:5">
      <c r="A14" s="10"/>
      <c r="B14" s="10"/>
      <c r="C14" s="10"/>
      <c r="D14" s="10"/>
      <c r="E14" s="10"/>
    </row>
    <row r="15" spans="1:5" ht="42" customHeight="1">
      <c r="A15" s="14" t="s">
        <v>1</v>
      </c>
      <c r="B15" s="42" t="s">
        <v>87</v>
      </c>
      <c r="C15" s="43"/>
      <c r="D15" s="43"/>
      <c r="E15" s="43"/>
    </row>
    <row r="16" spans="1:5" ht="30" customHeight="1">
      <c r="A16" s="2"/>
    </row>
    <row r="17" spans="1:6" ht="42" customHeight="1">
      <c r="A17" s="39" t="s">
        <v>8</v>
      </c>
      <c r="B17" s="40"/>
      <c r="C17" s="5" t="s">
        <v>10</v>
      </c>
      <c r="D17" s="5" t="s">
        <v>11</v>
      </c>
      <c r="E17" s="5" t="s">
        <v>12</v>
      </c>
    </row>
    <row r="18" spans="1:6" s="8" customFormat="1" ht="9.75" customHeight="1">
      <c r="A18" s="9"/>
      <c r="C18" s="11"/>
      <c r="D18" s="11"/>
      <c r="E18" s="11"/>
    </row>
    <row r="19" spans="1:6" ht="40.5" customHeight="1">
      <c r="B19" s="16" t="s">
        <v>85</v>
      </c>
      <c r="C19" s="13">
        <f>Főösszesítő!C6</f>
        <v>0</v>
      </c>
      <c r="D19" s="13">
        <f>Főösszesítő!C7</f>
        <v>0</v>
      </c>
      <c r="E19" s="13">
        <f>Főösszesítő!C8</f>
        <v>0</v>
      </c>
    </row>
    <row r="20" spans="1:6" s="8" customFormat="1" ht="9.75" customHeight="1">
      <c r="C20" s="7"/>
      <c r="D20" s="7"/>
      <c r="E20" s="7"/>
    </row>
    <row r="21" spans="1:6">
      <c r="D21" s="2"/>
      <c r="E21" s="6"/>
    </row>
    <row r="22" spans="1:6" ht="38.25" customHeight="1">
      <c r="A22" s="30" t="s">
        <v>16</v>
      </c>
      <c r="B22" s="31"/>
      <c r="C22" s="31"/>
      <c r="D22" s="31"/>
      <c r="E22" s="32"/>
    </row>
    <row r="23" spans="1:6" ht="38.25" customHeight="1">
      <c r="A23" s="33" t="s">
        <v>15</v>
      </c>
      <c r="B23" s="34"/>
      <c r="C23" s="34"/>
      <c r="D23" s="34"/>
      <c r="E23" s="15"/>
    </row>
    <row r="24" spans="1:6" ht="66" customHeight="1">
      <c r="A24" s="36" t="s">
        <v>88</v>
      </c>
      <c r="B24" s="37"/>
      <c r="C24" s="37"/>
      <c r="D24" s="37"/>
      <c r="E24" s="38"/>
    </row>
    <row r="25" spans="1:6" ht="37.5" customHeight="1">
      <c r="D25" s="2"/>
    </row>
    <row r="26" spans="1:6">
      <c r="A26" s="2" t="s">
        <v>89</v>
      </c>
    </row>
    <row r="27" spans="1:6" ht="45" customHeight="1">
      <c r="D27" s="12"/>
      <c r="E27" s="12"/>
    </row>
    <row r="28" spans="1:6">
      <c r="D28" s="35" t="s">
        <v>9</v>
      </c>
      <c r="E28" s="35"/>
    </row>
    <row r="32" spans="1:6">
      <c r="E32" s="2"/>
      <c r="F32" s="2"/>
    </row>
    <row r="33" spans="4:5" ht="15.75">
      <c r="D33" s="3"/>
      <c r="E33" s="3"/>
    </row>
    <row r="34" spans="4:5" ht="15.75">
      <c r="D34" s="4"/>
      <c r="E34" s="4"/>
    </row>
    <row r="37" spans="4:5" ht="32.25" customHeight="1"/>
  </sheetData>
  <mergeCells count="17">
    <mergeCell ref="A2:E2"/>
    <mergeCell ref="B15:E15"/>
    <mergeCell ref="B12:E12"/>
    <mergeCell ref="B13:E13"/>
    <mergeCell ref="A11:E11"/>
    <mergeCell ref="A10:E10"/>
    <mergeCell ref="A7:E7"/>
    <mergeCell ref="A6:E6"/>
    <mergeCell ref="A8:E8"/>
    <mergeCell ref="A9:E9"/>
    <mergeCell ref="A3:E3"/>
    <mergeCell ref="A4:E4"/>
    <mergeCell ref="A22:E22"/>
    <mergeCell ref="A23:D23"/>
    <mergeCell ref="D28:E28"/>
    <mergeCell ref="A24:E24"/>
    <mergeCell ref="A17:B17"/>
  </mergeCells>
  <pageMargins left="0.70866141732283472" right="0.70866141732283472" top="0.55118110236220474" bottom="0.55118110236220474" header="0.31496062992125984" footer="0.31496062992125984"/>
  <pageSetup paperSize="9" scale="85" fitToHeight="2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8"/>
  <sheetViews>
    <sheetView workbookViewId="0">
      <selection activeCell="G10" sqref="G10"/>
    </sheetView>
  </sheetViews>
  <sheetFormatPr defaultRowHeight="15"/>
  <cols>
    <col min="1" max="1" width="30.7109375" style="17" customWidth="1"/>
    <col min="2" max="2" width="8.7109375" style="17" customWidth="1"/>
    <col min="3" max="4" width="12.7109375" style="17" customWidth="1"/>
    <col min="5" max="16384" width="9.140625" style="17"/>
  </cols>
  <sheetData>
    <row r="1" spans="1:4">
      <c r="A1" s="55"/>
      <c r="B1" s="55"/>
      <c r="C1" s="55"/>
      <c r="D1" s="55"/>
    </row>
    <row r="3" spans="1:4" ht="18.75">
      <c r="A3" s="56" t="s">
        <v>17</v>
      </c>
      <c r="B3" s="56"/>
      <c r="C3" s="56"/>
      <c r="D3" s="56"/>
    </row>
    <row r="4" spans="1:4">
      <c r="A4" s="18" t="s">
        <v>18</v>
      </c>
      <c r="B4" s="19"/>
      <c r="C4" s="19" t="s">
        <v>19</v>
      </c>
      <c r="D4" s="19" t="s">
        <v>20</v>
      </c>
    </row>
    <row r="5" spans="1:4">
      <c r="A5" s="20" t="s">
        <v>21</v>
      </c>
      <c r="C5" s="21">
        <f>ROUND([1]Tétellista!H16,0)</f>
        <v>0</v>
      </c>
      <c r="D5" s="21">
        <f>ROUND([1]Tétellista!I16,0)</f>
        <v>0</v>
      </c>
    </row>
    <row r="6" spans="1:4">
      <c r="A6" s="20" t="s">
        <v>22</v>
      </c>
      <c r="C6" s="57">
        <f>ROUND(C5+D5,0)</f>
        <v>0</v>
      </c>
      <c r="D6" s="57"/>
    </row>
    <row r="7" spans="1:4">
      <c r="A7" s="20" t="s">
        <v>23</v>
      </c>
      <c r="B7" s="22">
        <v>0.27</v>
      </c>
      <c r="C7" s="57">
        <f>ROUND(C6*B7,0)</f>
        <v>0</v>
      </c>
      <c r="D7" s="57"/>
    </row>
    <row r="8" spans="1:4">
      <c r="A8" s="23" t="s">
        <v>24</v>
      </c>
      <c r="B8" s="23"/>
      <c r="C8" s="58">
        <f>ROUND(C7+C6,0)</f>
        <v>0</v>
      </c>
      <c r="D8" s="58"/>
    </row>
  </sheetData>
  <mergeCells count="5">
    <mergeCell ref="A1:D1"/>
    <mergeCell ref="A3:D3"/>
    <mergeCell ref="C6:D6"/>
    <mergeCell ref="C7:D7"/>
    <mergeCell ref="C8:D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16"/>
  <sheetViews>
    <sheetView view="pageBreakPreview" zoomScaleNormal="100" zoomScaleSheetLayoutView="100" workbookViewId="0">
      <selection activeCell="P10" sqref="P10"/>
    </sheetView>
  </sheetViews>
  <sheetFormatPr defaultRowHeight="15"/>
  <cols>
    <col min="1" max="1" width="4.7109375" style="17" customWidth="1"/>
    <col min="2" max="2" width="20.7109375" style="17" customWidth="1"/>
    <col min="3" max="3" width="35.7109375" style="17" customWidth="1"/>
    <col min="4" max="4" width="7.7109375" style="17" customWidth="1"/>
    <col min="5" max="5" width="8.7109375" style="17" customWidth="1"/>
    <col min="6" max="9" width="12.7109375" style="17" customWidth="1"/>
    <col min="10" max="10" width="20.7109375" style="17" hidden="1" customWidth="1"/>
    <col min="11" max="11" width="12.7109375" style="17" hidden="1" customWidth="1"/>
    <col min="12" max="12" width="6.7109375" style="17" hidden="1" customWidth="1"/>
    <col min="13" max="14" width="8.7109375" style="17" hidden="1" customWidth="1"/>
    <col min="15" max="16384" width="9.140625" style="17"/>
  </cols>
  <sheetData>
    <row r="1" spans="1:14" ht="25.5">
      <c r="A1" s="18" t="s">
        <v>25</v>
      </c>
      <c r="B1" s="18" t="s">
        <v>26</v>
      </c>
      <c r="C1" s="18" t="s">
        <v>27</v>
      </c>
      <c r="D1" s="19" t="s">
        <v>28</v>
      </c>
      <c r="E1" s="19" t="s">
        <v>29</v>
      </c>
      <c r="F1" s="19" t="s">
        <v>30</v>
      </c>
      <c r="G1" s="19" t="s">
        <v>31</v>
      </c>
      <c r="H1" s="19" t="s">
        <v>32</v>
      </c>
      <c r="I1" s="19" t="s">
        <v>33</v>
      </c>
      <c r="J1" s="24" t="s">
        <v>34</v>
      </c>
      <c r="K1" s="24" t="s">
        <v>35</v>
      </c>
      <c r="L1" s="24" t="s">
        <v>36</v>
      </c>
      <c r="M1" s="24" t="s">
        <v>37</v>
      </c>
      <c r="N1" s="24" t="s">
        <v>38</v>
      </c>
    </row>
    <row r="2" spans="1:14" ht="25.5">
      <c r="A2" s="20">
        <v>1</v>
      </c>
      <c r="B2" s="25" t="s">
        <v>39</v>
      </c>
      <c r="C2" s="20" t="s">
        <v>40</v>
      </c>
      <c r="D2" s="25">
        <v>1</v>
      </c>
      <c r="E2" s="20" t="s">
        <v>41</v>
      </c>
      <c r="F2" s="26"/>
      <c r="G2" s="26"/>
      <c r="H2" s="21">
        <f t="shared" ref="H2:H15" si="0">ROUND(F2*D2,0)</f>
        <v>0</v>
      </c>
      <c r="I2" s="21">
        <f t="shared" ref="I2:I15" si="1">ROUND(G2*D2,0)</f>
        <v>0</v>
      </c>
      <c r="J2" s="27"/>
      <c r="K2" s="28" t="s">
        <v>42</v>
      </c>
      <c r="L2" s="20" t="s">
        <v>43</v>
      </c>
      <c r="M2" s="20">
        <v>19</v>
      </c>
      <c r="N2" s="20">
        <v>0</v>
      </c>
    </row>
    <row r="3" spans="1:14" ht="25.5">
      <c r="A3" s="20">
        <v>2</v>
      </c>
      <c r="B3" s="25" t="s">
        <v>44</v>
      </c>
      <c r="C3" s="20" t="s">
        <v>45</v>
      </c>
      <c r="D3" s="25">
        <v>2</v>
      </c>
      <c r="E3" s="20" t="s">
        <v>41</v>
      </c>
      <c r="F3" s="26"/>
      <c r="G3" s="26"/>
      <c r="H3" s="21">
        <f t="shared" si="0"/>
        <v>0</v>
      </c>
      <c r="I3" s="21">
        <f t="shared" si="1"/>
        <v>0</v>
      </c>
      <c r="J3" s="27"/>
      <c r="K3" s="28" t="s">
        <v>46</v>
      </c>
      <c r="L3" s="20" t="s">
        <v>43</v>
      </c>
      <c r="M3" s="20">
        <v>19</v>
      </c>
      <c r="N3" s="20">
        <v>0</v>
      </c>
    </row>
    <row r="4" spans="1:14">
      <c r="A4" s="20">
        <v>3</v>
      </c>
      <c r="B4" s="25" t="s">
        <v>47</v>
      </c>
      <c r="C4" s="20" t="s">
        <v>48</v>
      </c>
      <c r="D4" s="25">
        <v>2</v>
      </c>
      <c r="E4" s="20" t="s">
        <v>49</v>
      </c>
      <c r="F4" s="26"/>
      <c r="G4" s="26"/>
      <c r="H4" s="21">
        <f t="shared" si="0"/>
        <v>0</v>
      </c>
      <c r="I4" s="21">
        <f t="shared" si="1"/>
        <v>0</v>
      </c>
      <c r="J4" s="27"/>
      <c r="K4" s="28" t="s">
        <v>50</v>
      </c>
      <c r="L4" s="20" t="s">
        <v>43</v>
      </c>
      <c r="M4" s="20">
        <v>21</v>
      </c>
      <c r="N4" s="20">
        <v>5.58</v>
      </c>
    </row>
    <row r="5" spans="1:14" ht="54" customHeight="1">
      <c r="A5" s="20">
        <v>4</v>
      </c>
      <c r="B5" s="25" t="s">
        <v>51</v>
      </c>
      <c r="C5" s="20" t="s">
        <v>52</v>
      </c>
      <c r="D5" s="25">
        <v>4.5</v>
      </c>
      <c r="E5" s="20" t="s">
        <v>49</v>
      </c>
      <c r="F5" s="26"/>
      <c r="G5" s="26"/>
      <c r="H5" s="21">
        <f t="shared" si="0"/>
        <v>0</v>
      </c>
      <c r="I5" s="21">
        <f t="shared" si="1"/>
        <v>0</v>
      </c>
      <c r="J5" s="27"/>
      <c r="K5" s="28" t="s">
        <v>53</v>
      </c>
      <c r="L5" s="20" t="s">
        <v>43</v>
      </c>
      <c r="M5" s="20">
        <v>21</v>
      </c>
      <c r="N5" s="20">
        <v>0.63</v>
      </c>
    </row>
    <row r="6" spans="1:14" ht="76.5">
      <c r="A6" s="20">
        <v>5</v>
      </c>
      <c r="B6" s="25" t="s">
        <v>54</v>
      </c>
      <c r="C6" s="20" t="s">
        <v>55</v>
      </c>
      <c r="D6" s="25">
        <v>4.5</v>
      </c>
      <c r="E6" s="20" t="s">
        <v>49</v>
      </c>
      <c r="F6" s="26"/>
      <c r="G6" s="26"/>
      <c r="H6" s="21">
        <f t="shared" si="0"/>
        <v>0</v>
      </c>
      <c r="I6" s="21">
        <f t="shared" si="1"/>
        <v>0</v>
      </c>
      <c r="J6" s="27"/>
      <c r="K6" s="28" t="s">
        <v>56</v>
      </c>
      <c r="L6" s="20" t="s">
        <v>43</v>
      </c>
      <c r="M6" s="20">
        <v>21</v>
      </c>
      <c r="N6" s="20">
        <v>0.3</v>
      </c>
    </row>
    <row r="7" spans="1:14" ht="25.5">
      <c r="A7" s="20">
        <v>6</v>
      </c>
      <c r="B7" s="25" t="s">
        <v>57</v>
      </c>
      <c r="C7" s="20" t="s">
        <v>58</v>
      </c>
      <c r="D7" s="25">
        <v>4.5</v>
      </c>
      <c r="E7" s="20" t="s">
        <v>49</v>
      </c>
      <c r="F7" s="26"/>
      <c r="G7" s="26"/>
      <c r="H7" s="21">
        <f t="shared" si="0"/>
        <v>0</v>
      </c>
      <c r="I7" s="21">
        <f t="shared" si="1"/>
        <v>0</v>
      </c>
      <c r="J7" s="27"/>
      <c r="K7" s="28" t="s">
        <v>59</v>
      </c>
      <c r="L7" s="20" t="s">
        <v>43</v>
      </c>
      <c r="M7" s="20">
        <v>21</v>
      </c>
      <c r="N7" s="20">
        <v>0</v>
      </c>
    </row>
    <row r="8" spans="1:14" ht="25.5">
      <c r="A8" s="20">
        <v>7</v>
      </c>
      <c r="B8" s="25" t="s">
        <v>60</v>
      </c>
      <c r="C8" s="20" t="s">
        <v>61</v>
      </c>
      <c r="D8" s="25">
        <v>2</v>
      </c>
      <c r="E8" s="20" t="s">
        <v>49</v>
      </c>
      <c r="F8" s="26"/>
      <c r="G8" s="26"/>
      <c r="H8" s="21">
        <f t="shared" si="0"/>
        <v>0</v>
      </c>
      <c r="I8" s="21">
        <f t="shared" si="1"/>
        <v>0</v>
      </c>
      <c r="J8" s="27"/>
      <c r="K8" s="28" t="s">
        <v>62</v>
      </c>
      <c r="L8" s="20" t="s">
        <v>43</v>
      </c>
      <c r="M8" s="20">
        <v>21</v>
      </c>
      <c r="N8" s="20">
        <v>0</v>
      </c>
    </row>
    <row r="9" spans="1:14" ht="38.25">
      <c r="A9" s="20">
        <v>8</v>
      </c>
      <c r="B9" s="25" t="s">
        <v>63</v>
      </c>
      <c r="C9" s="20" t="s">
        <v>64</v>
      </c>
      <c r="D9" s="25">
        <v>1</v>
      </c>
      <c r="E9" s="20" t="s">
        <v>41</v>
      </c>
      <c r="F9" s="26"/>
      <c r="G9" s="26"/>
      <c r="H9" s="21">
        <f t="shared" si="0"/>
        <v>0</v>
      </c>
      <c r="I9" s="21">
        <f t="shared" si="1"/>
        <v>0</v>
      </c>
      <c r="J9" s="27"/>
      <c r="K9" s="28" t="s">
        <v>65</v>
      </c>
      <c r="L9" s="20" t="s">
        <v>43</v>
      </c>
      <c r="M9" s="20">
        <v>21</v>
      </c>
      <c r="N9" s="20">
        <v>0</v>
      </c>
    </row>
    <row r="10" spans="1:14" ht="77.25" customHeight="1">
      <c r="A10" s="20">
        <v>9</v>
      </c>
      <c r="B10" s="25" t="s">
        <v>66</v>
      </c>
      <c r="C10" s="20" t="s">
        <v>67</v>
      </c>
      <c r="D10" s="25">
        <v>1</v>
      </c>
      <c r="E10" s="20" t="s">
        <v>41</v>
      </c>
      <c r="F10" s="26"/>
      <c r="G10" s="26"/>
      <c r="H10" s="21">
        <f t="shared" si="0"/>
        <v>0</v>
      </c>
      <c r="I10" s="21">
        <f t="shared" si="1"/>
        <v>0</v>
      </c>
      <c r="J10" s="27"/>
      <c r="K10" s="28" t="s">
        <v>68</v>
      </c>
      <c r="L10" s="20" t="s">
        <v>43</v>
      </c>
      <c r="M10" s="20">
        <v>53</v>
      </c>
      <c r="N10" s="20">
        <v>4.5</v>
      </c>
    </row>
    <row r="11" spans="1:14" ht="63.75">
      <c r="A11" s="20">
        <v>10</v>
      </c>
      <c r="B11" s="25" t="s">
        <v>69</v>
      </c>
      <c r="C11" s="20" t="s">
        <v>70</v>
      </c>
      <c r="D11" s="25">
        <v>9</v>
      </c>
      <c r="E11" s="20" t="s">
        <v>71</v>
      </c>
      <c r="F11" s="26"/>
      <c r="G11" s="26"/>
      <c r="H11" s="21">
        <f t="shared" si="0"/>
        <v>0</v>
      </c>
      <c r="I11" s="21">
        <f t="shared" si="1"/>
        <v>0</v>
      </c>
      <c r="J11" s="27"/>
      <c r="K11" s="28" t="s">
        <v>72</v>
      </c>
      <c r="L11" s="20" t="s">
        <v>43</v>
      </c>
      <c r="M11" s="20">
        <v>54</v>
      </c>
      <c r="N11" s="20">
        <v>0.1</v>
      </c>
    </row>
    <row r="12" spans="1:14" ht="25.5">
      <c r="A12" s="20">
        <v>11</v>
      </c>
      <c r="B12" s="25" t="s">
        <v>73</v>
      </c>
      <c r="C12" s="20" t="s">
        <v>74</v>
      </c>
      <c r="D12" s="25">
        <v>5</v>
      </c>
      <c r="E12" s="20" t="s">
        <v>71</v>
      </c>
      <c r="F12" s="26"/>
      <c r="G12" s="26"/>
      <c r="H12" s="21">
        <f t="shared" si="0"/>
        <v>0</v>
      </c>
      <c r="I12" s="21">
        <f t="shared" si="1"/>
        <v>0</v>
      </c>
      <c r="J12" s="27"/>
      <c r="K12" s="28"/>
      <c r="L12" s="20"/>
      <c r="M12" s="20">
        <v>54</v>
      </c>
      <c r="N12" s="20">
        <v>1.72</v>
      </c>
    </row>
    <row r="13" spans="1:14" ht="45.75" customHeight="1">
      <c r="A13" s="20">
        <v>12</v>
      </c>
      <c r="B13" s="25" t="s">
        <v>75</v>
      </c>
      <c r="C13" s="20" t="s">
        <v>76</v>
      </c>
      <c r="D13" s="25">
        <v>1</v>
      </c>
      <c r="E13" s="20" t="s">
        <v>41</v>
      </c>
      <c r="F13" s="26"/>
      <c r="G13" s="26"/>
      <c r="H13" s="21">
        <f t="shared" si="0"/>
        <v>0</v>
      </c>
      <c r="I13" s="21">
        <f t="shared" si="1"/>
        <v>0</v>
      </c>
      <c r="J13" s="27"/>
      <c r="K13" s="28" t="s">
        <v>77</v>
      </c>
      <c r="L13" s="20" t="s">
        <v>43</v>
      </c>
      <c r="M13" s="20">
        <v>54</v>
      </c>
      <c r="N13" s="20">
        <v>5.08</v>
      </c>
    </row>
    <row r="14" spans="1:14" ht="38.25">
      <c r="A14" s="20">
        <v>13</v>
      </c>
      <c r="B14" s="25" t="s">
        <v>78</v>
      </c>
      <c r="C14" s="20" t="s">
        <v>79</v>
      </c>
      <c r="D14" s="25">
        <v>5</v>
      </c>
      <c r="E14" s="20" t="s">
        <v>71</v>
      </c>
      <c r="F14" s="26"/>
      <c r="G14" s="26"/>
      <c r="H14" s="21">
        <f t="shared" si="0"/>
        <v>0</v>
      </c>
      <c r="I14" s="21">
        <f t="shared" si="1"/>
        <v>0</v>
      </c>
      <c r="J14" s="27"/>
      <c r="K14" s="28" t="s">
        <v>80</v>
      </c>
      <c r="L14" s="20" t="s">
        <v>43</v>
      </c>
      <c r="M14" s="20">
        <v>54</v>
      </c>
      <c r="N14" s="20">
        <v>0.03</v>
      </c>
    </row>
    <row r="15" spans="1:14">
      <c r="A15" s="20">
        <v>14</v>
      </c>
      <c r="B15" s="25" t="s">
        <v>81</v>
      </c>
      <c r="C15" s="20" t="s">
        <v>82</v>
      </c>
      <c r="D15" s="25">
        <v>9</v>
      </c>
      <c r="E15" s="20" t="s">
        <v>71</v>
      </c>
      <c r="F15" s="26"/>
      <c r="G15" s="26"/>
      <c r="H15" s="21">
        <f t="shared" si="0"/>
        <v>0</v>
      </c>
      <c r="I15" s="21">
        <f t="shared" si="1"/>
        <v>0</v>
      </c>
      <c r="J15" s="27"/>
      <c r="K15" s="28" t="s">
        <v>83</v>
      </c>
      <c r="L15" s="20" t="s">
        <v>43</v>
      </c>
      <c r="M15" s="20">
        <v>54</v>
      </c>
      <c r="N15" s="20">
        <v>0.2</v>
      </c>
    </row>
    <row r="16" spans="1:14" ht="28.5">
      <c r="C16" s="23" t="s">
        <v>84</v>
      </c>
      <c r="D16" s="23"/>
      <c r="E16" s="23"/>
      <c r="F16" s="23"/>
      <c r="G16" s="23"/>
      <c r="H16" s="29">
        <f>ROUND(SUM(H2:H15),0)</f>
        <v>0</v>
      </c>
      <c r="I16" s="29">
        <f>ROUND(SUM(I2:I15),0)</f>
        <v>0</v>
      </c>
    </row>
  </sheetData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Ajánlati lap</vt:lpstr>
      <vt:lpstr>Főösszesítő</vt:lpstr>
      <vt:lpstr>Tétellista</vt:lpstr>
      <vt:lpstr>'Ajánlati lap'!Nyomtatási_terület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Kovács Gábor Ferenc</cp:lastModifiedBy>
  <cp:lastPrinted>2020-08-05T14:11:38Z</cp:lastPrinted>
  <dcterms:created xsi:type="dcterms:W3CDTF">2015-02-26T17:28:41Z</dcterms:created>
  <dcterms:modified xsi:type="dcterms:W3CDTF">2022-07-29T08:43:43Z</dcterms:modified>
</cp:coreProperties>
</file>