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fo" sheetId="1" r:id="rId1"/>
    <sheet name="Főösszesítő" sheetId="2" r:id="rId2"/>
    <sheet name="Munkanem összesítő" sheetId="3" r:id="rId3"/>
    <sheet name="19.Költségtérítések" sheetId="4" r:id="rId4"/>
    <sheet name="21.Irtás, föld- és sziklamunka" sheetId="5" r:id="rId5"/>
    <sheet name="71.Elektromos energiaellátás," sheetId="6" r:id="rId6"/>
    <sheet name="77.Felsővezetékek" sheetId="7" r:id="rId7"/>
  </sheets>
  <calcPr calcId="124519" fullCalcOnLoad="1"/>
</workbook>
</file>

<file path=xl/sharedStrings.xml><?xml version="1.0" encoding="utf-8"?>
<sst xmlns="http://schemas.openxmlformats.org/spreadsheetml/2006/main" count="218" uniqueCount="132">
  <si>
    <t>Exportált költségvetés adatai</t>
  </si>
  <si>
    <t>Költségvetés neve:</t>
  </si>
  <si>
    <t>Oroszlány új parkoló és bekötő út világítás tervezés</t>
  </si>
  <si>
    <t>Leírás:</t>
  </si>
  <si>
    <t>Költségvetés jellege:</t>
  </si>
  <si>
    <t>Új</t>
  </si>
  <si>
    <t>Tételek száma:</t>
  </si>
  <si>
    <t>27 db</t>
  </si>
  <si>
    <t>Munkanemek száma:</t>
  </si>
  <si>
    <t>4 db</t>
  </si>
  <si>
    <t>Fejezetek száma:</t>
  </si>
  <si>
    <t>1 db</t>
  </si>
  <si>
    <t>Építmény tulajdonsága:</t>
  </si>
  <si>
    <t>Egyéb építmény</t>
  </si>
  <si>
    <t>Utolsó módosítás:</t>
  </si>
  <si>
    <t>2026-01-12 08:31:56</t>
  </si>
  <si>
    <t>Rezsióradíj:</t>
  </si>
  <si>
    <t>Bruttó végösszeg:</t>
  </si>
  <si>
    <t>Készítette:</t>
  </si>
  <si>
    <t>kollar.tamas25@gmail.com</t>
  </si>
  <si>
    <t>Figyelem!</t>
  </si>
  <si>
    <t>Ez az információs ablak az exportálással létrejött költségvetés alapadatait tartalmazza!</t>
  </si>
  <si>
    <t>A további munkafüzet-lapokon történő változtatások nincsenek hatással az oldal adataira!
Továbbá az ezen az oldalon kiadott módosítások nem változtatják a költségvetés adatait!</t>
  </si>
  <si>
    <t>Készült a TERC-ETALON Online Építőipari Költségvetés-készítő és Kiíró Programrendszerrel</t>
  </si>
  <si>
    <t>http://www.etalon.terc.hu</t>
  </si>
  <si>
    <t>Ssz.</t>
  </si>
  <si>
    <t>Megnevezés</t>
  </si>
  <si>
    <t>Anyagköltség</t>
  </si>
  <si>
    <t>Díjköltség</t>
  </si>
  <si>
    <t>19</t>
  </si>
  <si>
    <t>Költségtérítések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</si>
  <si>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</si>
  <si>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</si>
  <si>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</si>
  <si>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</si>
  <si>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</si>
  <si>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</si>
  <si>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</si>
  <si>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</si>
  <si>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</si>
  <si>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</si>
  <si>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</si>
  <si>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</si>
  <si>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Normaidő</t>
  </si>
  <si>
    <t>19-071-1.2</t>
  </si>
  <si>
    <t>Közmű bekötések; elektromos hálózat bekötése a közmű vezetékbe (Áramszolgáltató számla)</t>
  </si>
  <si>
    <t>db</t>
  </si>
  <si>
    <t xml:space="preserve"> 190712244795</t>
  </si>
  <si>
    <t>ÖN</t>
  </si>
  <si>
    <t>19-031-1</t>
  </si>
  <si>
    <t>Statikai vizsgálat készítése</t>
  </si>
  <si>
    <t xml:space="preserve"> 190312244376</t>
  </si>
  <si>
    <t>Munkanem összesen (HUF)</t>
  </si>
  <si>
    <t>21</t>
  </si>
  <si>
    <t>Irtás, föld- és sziklamunka</t>
  </si>
  <si>
    <t>21-003-2.1.1</t>
  </si>
  <si>
    <t>Közmű feltárása kézi erővel, talajosztály: I-II.</t>
  </si>
  <si>
    <t>m³</t>
  </si>
  <si>
    <t xml:space="preserve"> 210030014671</t>
  </si>
  <si>
    <t>21-003-5.1.1.1</t>
  </si>
  <si>
    <t>Munkaárok földkiemelése közművesített területen, kézi erővel, bármely konzisztenciájú talajban, dúcolás nélkül, 2,0 m² szelvényig, I-II. talajosztály</t>
  </si>
  <si>
    <t xml:space="preserve"> 210030014705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</si>
  <si>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</si>
  <si>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</si>
  <si>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</si>
  <si>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21-008-1.1.1</t>
  </si>
  <si>
    <t>Döngölés kézi erővel száraz, földnedves I-II. fejtési talajosztályban</t>
  </si>
  <si>
    <t xml:space="preserve"> 210080016130</t>
  </si>
  <si>
    <t>21-008-2.3.1</t>
  </si>
  <si>
    <t>Tömörítés bármely tömörítési osztályban gépi erővel, vezeték felett és mellett, tömörségi fok: 85%</t>
  </si>
  <si>
    <t xml:space="preserve"> 210080016251</t>
  </si>
  <si>
    <t>71</t>
  </si>
  <si>
    <t>Elektromos energiaellátás, villanyszerelés</t>
  </si>
  <si>
    <t>71-002-81.1</t>
  </si>
  <si>
    <t>Kábelárokban homokágy készítése 10 cm vastagságban, 0,40 m árokszélességig</t>
  </si>
  <si>
    <t>m</t>
  </si>
  <si>
    <t xml:space="preserve"> 710020726460</t>
  </si>
  <si>
    <t>71-002-52.3-0337031</t>
  </si>
  <si>
    <t>Műanyag szigetelésű energiaátviteli és irányítás-technikai kábel fektetésekézi erővel, kábelárokba vagy kábelcsatornába, tömeghatár: 0,66-1,00 kg/m, NAYY-J 0,6/1 kV 4x25 mm²</t>
  </si>
  <si>
    <t xml:space="preserve"> 710020720644</t>
  </si>
  <si>
    <t>71-002-84-0417011</t>
  </si>
  <si>
    <t>Kábeljelző szalag elhelyezése, Műanyag kábeljelölő szalag, 100x0.2 mm</t>
  </si>
  <si>
    <t>100 m</t>
  </si>
  <si>
    <t>K</t>
  </si>
  <si>
    <t>71-001-5.1.2.1.3-0130603</t>
  </si>
  <si>
    <t>Műanyag kábelvédő cső elhelyezése földárokba, cső kívül bordás vagy sima, belül sima fallal, tekercsben, DN 100 méretig, DN 63, KOPOS KOPOFLEX többrétegű védőcső 50 m-es tekercsben, DN 63, Cikkszám: KF 09063 BA/CA/FA</t>
  </si>
  <si>
    <t xml:space="preserve"> 710012733463</t>
  </si>
  <si>
    <t>71-002-1.1-0224430</t>
  </si>
  <si>
    <t>Szigetelt vezeték elhelyezése védőcsőbe húzva vagy vezetékcsatornába fektetve, rézvezetővel, leágazó kötésekkel, szigetelés ellenállás méréssel, a szerelvényekhez csatlakozó vezetékvégek bekötése nélkül, keresztmetszet: 0,5-2,5 mm², NYM-J 3x2,5 tömör (300/500V) MBCU kábel</t>
  </si>
  <si>
    <t>71-002-72.1-0100105</t>
  </si>
  <si>
    <t>Műanyag szigetelésű energiaátviteli kábelösszekötés készítése hőre zsugorodó összekötő-szerelvénnyel, keresztmetszet: 4x10-16 mm², Raychem EPKJ 0903 összekötő 4x10-16 mm²</t>
  </si>
  <si>
    <t xml:space="preserve"> 710020725712</t>
  </si>
  <si>
    <t>71-003-8</t>
  </si>
  <si>
    <t>Vezeték, kábeljelölők elhelyezése ráhúzható kivitelben, vezeték bekötés előtt</t>
  </si>
  <si>
    <t xml:space="preserve"> 710031698386</t>
  </si>
  <si>
    <t>71-013-4.1.1-0310306</t>
  </si>
  <si>
    <t>Földelővezető elhelyezése meglévő földárokba, köracélból, átmérő: 20 mm-ig, OBO horganyzott köracél, 10 mm, RD 10, R.sz.: 5021103</t>
  </si>
  <si>
    <t xml:space="preserve"> 710130818192</t>
  </si>
  <si>
    <t>71-013-5.5.8-0647231</t>
  </si>
  <si>
    <t>Villám- és érintésvédelmi hálózat tartozékainak szerelése, földelő rúd vagy cső, korrózió védelem, DEHN korrózióvédő szalag szélesség 50 mm L 10 m, piros, perforált, Cikkszám: 557125</t>
  </si>
  <si>
    <t xml:space="preserve"> 710139399095</t>
  </si>
  <si>
    <t>71-101-1.1.1.1.1.4</t>
  </si>
  <si>
    <t>Köz és térvilágítás; Acéloszlop elhelyezése, felületvédelemmel, közvilágítási összekötő- és biztosító szerkénnyel, földmunkával és betonalappal, lámpatest és fényforrás nélkül, kör keresztmetszetű, kúpos, talplemezes kivitelben 6 méter magas, cikkszám: HKT 76/6/3</t>
  </si>
  <si>
    <t>71-101-1.1.1.1.1.5</t>
  </si>
  <si>
    <t>Köz és térvilágítás; Acéloszlop elhelyezése, felületvédelemmel, közvilágítási összekötő- és biztosító szerkénnyel, földmunkával és betonalappal, lámpatest és fényforrás nélkül, kör keresztmetszetű, kúpos, talplemezes kivitelben 12 méter magas, cikkszám: HKT 76/120/4</t>
  </si>
  <si>
    <t>71-101-1.51.5</t>
  </si>
  <si>
    <t>Egy ágú lámpakar, felszereléssel, rögzítéssel, 1,5 m hosszú, cikkszám: HOK 15/1/76/60</t>
  </si>
  <si>
    <t>71-009-101.5.1</t>
  </si>
  <si>
    <t>Földkábel elosztó, függőleges sínes 2 db NH00 szakaszolóval és tartalék hellyel, földbe ásva és kábelek bekötésével, biztosítóbetétekkel, cikkszám: PVT-K-L 26 FE 2xNH00+2T</t>
  </si>
  <si>
    <t>71-010-25.4.3</t>
  </si>
  <si>
    <t>BestLED STS617-30WT_035-740-L110x145F35 lámpatest</t>
  </si>
  <si>
    <t>71-010-25.4.4</t>
  </si>
  <si>
    <t>BestLED STS617-30WT-740-L110x145F35 lámpatest</t>
  </si>
  <si>
    <t>71-013-9.1</t>
  </si>
  <si>
    <t>Megvalósulási terv</t>
  </si>
  <si>
    <t>71-013-9.2</t>
  </si>
  <si>
    <t>Szigetelés ellenállásmérési jegyzőkönyv készítése</t>
  </si>
  <si>
    <t>71-013-9.3</t>
  </si>
  <si>
    <t>Villamos biztonságtechnikai felülvizsgálati jegyzőkönyv készítése</t>
  </si>
  <si>
    <t>71-013-9.4</t>
  </si>
  <si>
    <t>Eltakarásos jegyzőkönyv készítése</t>
  </si>
  <si>
    <t>77</t>
  </si>
  <si>
    <t>Felsővezetékek</t>
  </si>
  <si>
    <t>77-005-2.8.3.1-0102036</t>
  </si>
  <si>
    <t>Védő szerkezetek, átvezetések, kiegészítő berendezések felszerelése, kiegészítő szerkezetek szerelése, védőföldelés készítése, kereszt földelővel kompletten, Keresztföldelő, csatlakozó füllel, h=3000mm, tűzihorganyzott kivitelben</t>
  </si>
  <si>
    <t xml:space="preserve"> 770053656735</t>
  </si>
  <si>
    <t>Összesen (HUF)</t>
  </si>
  <si>
    <t>Költségvetés főösszesítő</t>
  </si>
  <si>
    <t>1 Építmény közvetlen költségei</t>
  </si>
  <si>
    <t>2.1 ÁFA vetítési alap</t>
  </si>
  <si>
    <t>2.2 ÁFA</t>
  </si>
  <si>
    <t>3 A munka ára (HUF)</t>
  </si>
</sst>
</file>

<file path=xl/styles.xml><?xml version="1.0" encoding="utf-8"?>
<styleSheet xmlns="http://schemas.openxmlformats.org/spreadsheetml/2006/main">
  <numFmts count="4">
    <numFmt numFmtId="164" formatCode="### ### ### ##0"/>
    <numFmt numFmtId="165" formatCode="### ### ### ##0 Ft"/>
    <numFmt numFmtId="164" formatCode="### ### ### ##0"/>
    <numFmt numFmtId="164" formatCode="### ### ### ##0"/>
    <numFmt numFmtId="164" formatCode="### ### ### ##0"/>
    <numFmt numFmtId="166" formatCode="0.00%"/>
    <numFmt numFmtId="164" formatCode="### ### ### ##0"/>
    <numFmt numFmtId="164" formatCode="### ### ### ##0"/>
    <numFmt numFmtId="167" formatCode="@"/>
    <numFmt numFmtId="164" formatCode="### ### ### ##0"/>
  </numFmts>
  <fonts count="5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6" fontId="2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7" fontId="2" fillId="0" borderId="0" xfId="0" applyNumberFormat="1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etalon.terc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/>
  </sheetViews>
  <sheetFormatPr defaultRowHeight="15"/>
  <cols>
    <col min="1" max="1" width="30.7109375" customWidth="1"/>
    <col min="2" max="2" width="30.7109375" customWidth="1"/>
  </cols>
  <sheetData>
    <row r="1" spans="1:2">
      <c r="A1" s="1" t="s">
        <v>0</v>
      </c>
      <c r="B1" s="1"/>
    </row>
    <row r="2" spans="1:2">
      <c r="A2" s="2" t="s">
        <v>1</v>
      </c>
      <c r="B2" s="3" t="s">
        <v>2</v>
      </c>
    </row>
    <row r="3" spans="1:2">
      <c r="A3" s="2" t="s">
        <v>3</v>
      </c>
      <c r="B3" s="3"/>
    </row>
    <row r="4" spans="1:2">
      <c r="A4" s="2" t="s">
        <v>4</v>
      </c>
      <c r="B4" s="3" t="s">
        <v>5</v>
      </c>
    </row>
    <row r="5" spans="1:2">
      <c r="A5" s="2" t="s">
        <v>6</v>
      </c>
      <c r="B5" s="3" t="s">
        <v>7</v>
      </c>
    </row>
    <row r="6" spans="1:2">
      <c r="A6" s="2" t="s">
        <v>8</v>
      </c>
      <c r="B6" s="3" t="s">
        <v>9</v>
      </c>
    </row>
    <row r="7" spans="1:2">
      <c r="A7" s="2" t="s">
        <v>10</v>
      </c>
      <c r="B7" s="3" t="s">
        <v>11</v>
      </c>
    </row>
    <row r="8" spans="1:2">
      <c r="A8" s="2" t="s">
        <v>12</v>
      </c>
      <c r="B8" s="3" t="s">
        <v>13</v>
      </c>
    </row>
    <row r="10" spans="1:2">
      <c r="A10" s="2" t="s">
        <v>14</v>
      </c>
      <c r="B10" s="3" t="s">
        <v>15</v>
      </c>
    </row>
    <row r="12" spans="1:2">
      <c r="A12" s="2" t="s">
        <v>16</v>
      </c>
      <c r="B12" s="4">
        <v>0</v>
      </c>
    </row>
    <row r="13" spans="1:2">
      <c r="A13" s="2" t="s">
        <v>17</v>
      </c>
      <c r="B13" s="5">
        <v>0</v>
      </c>
    </row>
    <row r="15" spans="1:2">
      <c r="A15" s="2" t="s">
        <v>18</v>
      </c>
      <c r="B15" s="3" t="s">
        <v>19</v>
      </c>
    </row>
    <row r="17" spans="1:2">
      <c r="A17" s="2" t="s">
        <v>20</v>
      </c>
    </row>
    <row r="18" spans="1:2">
      <c r="A18" s="3" t="s">
        <v>21</v>
      </c>
      <c r="B18" s="3"/>
    </row>
    <row r="21" spans="1:2">
      <c r="A21" s="3" t="s">
        <v>22</v>
      </c>
      <c r="B21" s="3"/>
    </row>
    <row r="26" spans="1:2">
      <c r="A26" s="2" t="s">
        <v>23</v>
      </c>
      <c r="B26" s="2"/>
    </row>
    <row r="28" spans="1:2">
      <c r="A28" s="3" t="s">
        <v>24</v>
      </c>
    </row>
  </sheetData>
  <mergeCells count="4">
    <mergeCell ref="A1:B1"/>
    <mergeCell ref="A18:B18"/>
    <mergeCell ref="A21:B21"/>
    <mergeCell ref="A26:B26"/>
  </mergeCells>
  <hyperlinks>
    <hyperlink ref="A2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/>
  </sheetViews>
  <sheetFormatPr defaultRowHeight="15"/>
  <cols>
    <col min="1" max="1" width="30.7109375" customWidth="1"/>
    <col min="2" max="2" width="8.7109375" customWidth="1"/>
    <col min="3" max="3" width="12.7109375" customWidth="1"/>
    <col min="4" max="4" width="12.7109375" customWidth="1"/>
  </cols>
  <sheetData>
    <row r="1" spans="1:4">
      <c r="A1" s="2"/>
      <c r="B1" s="2"/>
      <c r="C1" s="2"/>
      <c r="D1" s="2"/>
    </row>
    <row r="3" spans="1:4">
      <c r="A3" s="6" t="s">
        <v>127</v>
      </c>
      <c r="B3" s="6"/>
      <c r="C3" s="6"/>
      <c r="D3" s="6"/>
    </row>
    <row r="4" spans="1:4">
      <c r="A4" s="1" t="s">
        <v>26</v>
      </c>
      <c r="B4" s="7"/>
      <c r="C4" s="7" t="s">
        <v>27</v>
      </c>
      <c r="D4" s="7" t="s">
        <v>28</v>
      </c>
    </row>
    <row r="5" spans="1:4">
      <c r="A5" s="3" t="s">
        <v>128</v>
      </c>
      <c r="C5" s="8">
        <f>'Munkanem összesítő'!C6</f>
        <v>0</v>
      </c>
      <c r="D5" s="8">
        <f>'Munkanem összesítő'!D6</f>
        <v>0</v>
      </c>
    </row>
    <row r="6" spans="1:4">
      <c r="A6" s="3" t="s">
        <v>129</v>
      </c>
      <c r="C6" s="9">
        <f>ROUND(C5+D5,0)</f>
        <v>0</v>
      </c>
      <c r="D6" s="9"/>
    </row>
    <row r="7" spans="1:4">
      <c r="A7" s="3" t="s">
        <v>130</v>
      </c>
      <c r="B7" s="10">
        <v>0</v>
      </c>
      <c r="C7" s="9">
        <f>ROUND(C6*B7,0)</f>
        <v>0</v>
      </c>
      <c r="D7" s="9"/>
    </row>
    <row r="8" spans="1:4">
      <c r="A8" s="11" t="s">
        <v>131</v>
      </c>
      <c r="B8" s="11"/>
      <c r="C8" s="12">
        <f>ROUND(C7+C6,0)</f>
        <v>0</v>
      </c>
      <c r="D8" s="12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FormatPr defaultRowHeight="15"/>
  <cols>
    <col min="1" max="1" width="4.7109375" customWidth="1"/>
    <col min="2" max="2" width="30.7109375" customWidth="1"/>
    <col min="3" max="3" width="12.7109375" customWidth="1"/>
    <col min="4" max="4" width="12.7109375" customWidth="1"/>
  </cols>
  <sheetData>
    <row r="1" spans="1:4">
      <c r="A1" s="1" t="s">
        <v>25</v>
      </c>
      <c r="B1" s="1" t="s">
        <v>26</v>
      </c>
      <c r="C1" s="7" t="s">
        <v>27</v>
      </c>
      <c r="D1" s="7" t="s">
        <v>28</v>
      </c>
    </row>
    <row r="2" spans="1:4">
      <c r="A2" s="3" t="s">
        <v>29</v>
      </c>
      <c r="B2" s="3" t="s">
        <v>30</v>
      </c>
      <c r="C2" s="4">
        <f>'19.Költségtérítések'!H4</f>
        <v>0</v>
      </c>
      <c r="D2" s="4">
        <f>'19.Költségtérítések'!I4</f>
        <v>0</v>
      </c>
    </row>
    <row r="3" spans="1:4">
      <c r="A3" s="3" t="s">
        <v>53</v>
      </c>
      <c r="B3" s="3" t="s">
        <v>54</v>
      </c>
      <c r="C3" s="4">
        <f>'21.Irtás, föld- és sziklamunka'!H7</f>
        <v>0</v>
      </c>
      <c r="D3" s="4">
        <f>'21.Irtás, föld- és sziklamunka'!I7</f>
        <v>0</v>
      </c>
    </row>
    <row r="4" spans="1:4">
      <c r="A4" s="3" t="s">
        <v>71</v>
      </c>
      <c r="B4" s="3" t="s">
        <v>72</v>
      </c>
      <c r="C4" s="4">
        <f>'71.Elektromos energiaellátás,'!H21</f>
        <v>0</v>
      </c>
      <c r="D4" s="4">
        <f>'71.Elektromos energiaellátás,'!I21</f>
        <v>0</v>
      </c>
    </row>
    <row r="5" spans="1:4">
      <c r="A5" s="3" t="s">
        <v>121</v>
      </c>
      <c r="B5" s="3" t="s">
        <v>122</v>
      </c>
      <c r="C5" s="4">
        <f>'77.Felsővezetékek'!H3</f>
        <v>0</v>
      </c>
      <c r="D5" s="4">
        <f>'77.Felsővezetékek'!I3</f>
        <v>0</v>
      </c>
    </row>
    <row r="6" spans="1:4">
      <c r="A6" s="11"/>
      <c r="B6" s="11" t="s">
        <v>126</v>
      </c>
      <c r="C6" s="11">
        <f>ROUND(SUM(C2:C5),0)</f>
        <v>0</v>
      </c>
      <c r="D6" s="11">
        <f>ROUND(SUM(D2:D5),0)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/>
  </sheetViews>
  <sheetFormatPr defaultRowHeight="1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6" width="12.7109375" customWidth="1"/>
    <col min="7" max="7" width="12.7109375" customWidth="1"/>
    <col min="8" max="8" width="12.7109375" customWidth="1"/>
    <col min="9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  <col min="14" max="14" width="8.7109375" customWidth="1"/>
  </cols>
  <sheetData>
    <row r="1" spans="1:14">
      <c r="A1" s="1" t="s">
        <v>25</v>
      </c>
      <c r="B1" s="1" t="s">
        <v>31</v>
      </c>
      <c r="C1" s="1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</row>
    <row r="2" spans="1:14">
      <c r="A2" s="3">
        <v>1</v>
      </c>
      <c r="B2" s="2" t="s">
        <v>44</v>
      </c>
      <c r="C2" s="3" t="s">
        <v>45</v>
      </c>
      <c r="D2" s="2">
        <v>1</v>
      </c>
      <c r="E2" s="3" t="s">
        <v>46</v>
      </c>
      <c r="F2" s="4"/>
      <c r="G2" s="4"/>
      <c r="H2" s="8">
        <f>ROUND(F2*D2,0)</f>
        <v>0</v>
      </c>
      <c r="I2" s="8">
        <f>ROUND(G2*D2,0)</f>
        <v>0</v>
      </c>
      <c r="J2" s="14"/>
      <c r="K2" s="15" t="s">
        <v>47</v>
      </c>
      <c r="L2" s="3" t="s">
        <v>48</v>
      </c>
      <c r="M2" s="3">
        <v>19</v>
      </c>
      <c r="N2" s="3">
        <v>0</v>
      </c>
    </row>
    <row r="3" spans="1:14">
      <c r="A3" s="3">
        <v>2</v>
      </c>
      <c r="B3" s="2" t="s">
        <v>49</v>
      </c>
      <c r="C3" s="3" t="s">
        <v>50</v>
      </c>
      <c r="D3" s="2">
        <v>9</v>
      </c>
      <c r="E3" s="3" t="s">
        <v>46</v>
      </c>
      <c r="F3" s="4"/>
      <c r="G3" s="4"/>
      <c r="H3" s="8">
        <f>ROUND(F3*D3,0)</f>
        <v>0</v>
      </c>
      <c r="I3" s="8">
        <f>ROUND(G3*D3,0)</f>
        <v>0</v>
      </c>
      <c r="J3" s="14"/>
      <c r="K3" s="15" t="s">
        <v>51</v>
      </c>
      <c r="L3" s="3" t="s">
        <v>48</v>
      </c>
      <c r="M3" s="3">
        <v>19</v>
      </c>
      <c r="N3" s="3">
        <v>0</v>
      </c>
    </row>
    <row r="4" spans="1:14">
      <c r="A4" s="11"/>
      <c r="B4" s="11"/>
      <c r="C4" s="11" t="s">
        <v>52</v>
      </c>
      <c r="D4" s="11"/>
      <c r="E4" s="11"/>
      <c r="F4" s="11"/>
      <c r="G4" s="11"/>
      <c r="H4" s="16">
        <f>ROUND(SUM(H2:H3),0)</f>
        <v>0</v>
      </c>
      <c r="I4" s="16">
        <f>ROUND(SUM(I2:I3),0)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7"/>
  <sheetViews>
    <sheetView workbookViewId="0"/>
  </sheetViews>
  <sheetFormatPr defaultRowHeight="1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6" width="12.7109375" customWidth="1"/>
    <col min="7" max="7" width="12.7109375" customWidth="1"/>
    <col min="8" max="8" width="12.7109375" customWidth="1"/>
    <col min="9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  <col min="14" max="14" width="8.7109375" customWidth="1"/>
  </cols>
  <sheetData>
    <row r="1" spans="1:14">
      <c r="A1" s="1" t="s">
        <v>25</v>
      </c>
      <c r="B1" s="1" t="s">
        <v>31</v>
      </c>
      <c r="C1" s="1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</row>
    <row r="2" spans="1:14">
      <c r="A2" s="3">
        <v>1</v>
      </c>
      <c r="B2" s="2" t="s">
        <v>55</v>
      </c>
      <c r="C2" s="3" t="s">
        <v>56</v>
      </c>
      <c r="D2" s="2">
        <v>8</v>
      </c>
      <c r="E2" s="3" t="s">
        <v>57</v>
      </c>
      <c r="F2" s="4"/>
      <c r="G2" s="4"/>
      <c r="H2" s="8">
        <f>ROUND(F2*D2,0)</f>
        <v>0</v>
      </c>
      <c r="I2" s="8">
        <f>ROUND(G2*D2,0)</f>
        <v>0</v>
      </c>
      <c r="J2" s="14"/>
      <c r="K2" s="15" t="s">
        <v>58</v>
      </c>
      <c r="L2" s="3" t="s">
        <v>48</v>
      </c>
      <c r="M2" s="3">
        <v>21</v>
      </c>
      <c r="N2" s="3">
        <v>2.36</v>
      </c>
    </row>
    <row r="3" spans="1:14">
      <c r="A3" s="3">
        <v>2</v>
      </c>
      <c r="B3" s="2" t="s">
        <v>59</v>
      </c>
      <c r="C3" s="3" t="s">
        <v>60</v>
      </c>
      <c r="D3" s="2">
        <v>8</v>
      </c>
      <c r="E3" s="3" t="s">
        <v>57</v>
      </c>
      <c r="F3" s="4"/>
      <c r="G3" s="4"/>
      <c r="H3" s="8">
        <f>ROUND(F3*D3,0)</f>
        <v>0</v>
      </c>
      <c r="I3" s="8">
        <f>ROUND(G3*D3,0)</f>
        <v>0</v>
      </c>
      <c r="J3" s="14"/>
      <c r="K3" s="15" t="s">
        <v>61</v>
      </c>
      <c r="L3" s="3" t="s">
        <v>48</v>
      </c>
      <c r="M3" s="3">
        <v>21</v>
      </c>
      <c r="N3" s="3">
        <v>1.09</v>
      </c>
    </row>
    <row r="4" spans="1:14">
      <c r="A4" s="3">
        <v>3</v>
      </c>
      <c r="B4" s="2" t="s">
        <v>62</v>
      </c>
      <c r="C4" s="3" t="s">
        <v>63</v>
      </c>
      <c r="D4" s="2">
        <v>96</v>
      </c>
      <c r="E4" s="3" t="s">
        <v>57</v>
      </c>
      <c r="F4" s="4"/>
      <c r="G4" s="4"/>
      <c r="H4" s="8">
        <f>ROUND(F4*D4,0)</f>
        <v>0</v>
      </c>
      <c r="I4" s="8">
        <f>ROUND(G4*D4,0)</f>
        <v>0</v>
      </c>
      <c r="J4" s="14"/>
      <c r="K4" s="15" t="s">
        <v>64</v>
      </c>
      <c r="L4" s="3" t="s">
        <v>48</v>
      </c>
      <c r="M4" s="3">
        <v>21</v>
      </c>
      <c r="N4" s="3">
        <v>0.63</v>
      </c>
    </row>
    <row r="5" spans="1:14">
      <c r="A5" s="3">
        <v>4</v>
      </c>
      <c r="B5" s="2" t="s">
        <v>65</v>
      </c>
      <c r="C5" s="3" t="s">
        <v>66</v>
      </c>
      <c r="D5" s="2">
        <v>8</v>
      </c>
      <c r="E5" s="3" t="s">
        <v>57</v>
      </c>
      <c r="F5" s="4"/>
      <c r="G5" s="4"/>
      <c r="H5" s="8">
        <f>ROUND(F5*D5,0)</f>
        <v>0</v>
      </c>
      <c r="I5" s="8">
        <f>ROUND(G5*D5,0)</f>
        <v>0</v>
      </c>
      <c r="J5" s="14"/>
      <c r="K5" s="15" t="s">
        <v>67</v>
      </c>
      <c r="L5" s="3" t="s">
        <v>48</v>
      </c>
      <c r="M5" s="3">
        <v>21</v>
      </c>
      <c r="N5" s="3">
        <v>0.46</v>
      </c>
    </row>
    <row r="6" spans="1:14">
      <c r="A6" s="3">
        <v>5</v>
      </c>
      <c r="B6" s="2" t="s">
        <v>68</v>
      </c>
      <c r="C6" s="3" t="s">
        <v>69</v>
      </c>
      <c r="D6" s="2">
        <v>96</v>
      </c>
      <c r="E6" s="3" t="s">
        <v>57</v>
      </c>
      <c r="F6" s="4"/>
      <c r="G6" s="4"/>
      <c r="H6" s="8">
        <f>ROUND(F6*D6,0)</f>
        <v>0</v>
      </c>
      <c r="I6" s="8">
        <f>ROUND(G6*D6,0)</f>
        <v>0</v>
      </c>
      <c r="J6" s="14"/>
      <c r="K6" s="15" t="s">
        <v>70</v>
      </c>
      <c r="L6" s="3" t="s">
        <v>48</v>
      </c>
      <c r="M6" s="3">
        <v>21</v>
      </c>
      <c r="N6" s="3">
        <v>0</v>
      </c>
    </row>
    <row r="7" spans="1:14">
      <c r="A7" s="11"/>
      <c r="B7" s="11"/>
      <c r="C7" s="11" t="s">
        <v>52</v>
      </c>
      <c r="D7" s="11"/>
      <c r="E7" s="11"/>
      <c r="F7" s="11"/>
      <c r="G7" s="11"/>
      <c r="H7" s="16">
        <f>ROUND(SUM(H2:H6),0)</f>
        <v>0</v>
      </c>
      <c r="I7" s="16">
        <f>ROUND(SUM(I2:I6),0)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/>
  </sheetViews>
  <sheetFormatPr defaultRowHeight="1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6" width="12.7109375" customWidth="1"/>
    <col min="7" max="7" width="12.7109375" customWidth="1"/>
    <col min="8" max="8" width="12.7109375" customWidth="1"/>
    <col min="9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  <col min="14" max="14" width="8.7109375" customWidth="1"/>
  </cols>
  <sheetData>
    <row r="1" spans="1:14">
      <c r="A1" s="1" t="s">
        <v>25</v>
      </c>
      <c r="B1" s="1" t="s">
        <v>31</v>
      </c>
      <c r="C1" s="1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</row>
    <row r="2" spans="1:14">
      <c r="A2" s="3">
        <v>1</v>
      </c>
      <c r="B2" s="2" t="s">
        <v>73</v>
      </c>
      <c r="C2" s="3" t="s">
        <v>74</v>
      </c>
      <c r="D2" s="2">
        <v>260</v>
      </c>
      <c r="E2" s="3" t="s">
        <v>75</v>
      </c>
      <c r="F2" s="4"/>
      <c r="G2" s="4"/>
      <c r="H2" s="8">
        <f>ROUND(F2*D2,0)</f>
        <v>0</v>
      </c>
      <c r="I2" s="8">
        <f>ROUND(G2*D2,0)</f>
        <v>0</v>
      </c>
      <c r="J2" s="14"/>
      <c r="K2" s="15" t="s">
        <v>76</v>
      </c>
      <c r="L2" s="3" t="s">
        <v>48</v>
      </c>
      <c r="M2" s="3">
        <v>71</v>
      </c>
      <c r="N2" s="3">
        <v>0.05</v>
      </c>
    </row>
    <row r="3" spans="1:14">
      <c r="A3" s="3">
        <v>2</v>
      </c>
      <c r="B3" s="2" t="s">
        <v>77</v>
      </c>
      <c r="C3" s="3" t="s">
        <v>78</v>
      </c>
      <c r="D3" s="2">
        <v>280</v>
      </c>
      <c r="E3" s="3" t="s">
        <v>75</v>
      </c>
      <c r="F3" s="4"/>
      <c r="G3" s="4"/>
      <c r="H3" s="8">
        <f>ROUND(F3*D3,0)</f>
        <v>0</v>
      </c>
      <c r="I3" s="8">
        <f>ROUND(G3*D3,0)</f>
        <v>0</v>
      </c>
      <c r="J3" s="14"/>
      <c r="K3" s="15" t="s">
        <v>79</v>
      </c>
      <c r="L3" s="3" t="s">
        <v>48</v>
      </c>
      <c r="M3" s="3">
        <v>71</v>
      </c>
      <c r="N3" s="3">
        <v>0.3</v>
      </c>
    </row>
    <row r="4" spans="1:14">
      <c r="A4" s="3">
        <v>3</v>
      </c>
      <c r="B4" s="2" t="s">
        <v>80</v>
      </c>
      <c r="C4" s="3" t="s">
        <v>81</v>
      </c>
      <c r="D4" s="2">
        <v>270</v>
      </c>
      <c r="E4" s="3" t="s">
        <v>82</v>
      </c>
      <c r="F4" s="4"/>
      <c r="G4" s="4"/>
      <c r="H4" s="8">
        <f>ROUND(F4*D4,0)</f>
        <v>0</v>
      </c>
      <c r="I4" s="8">
        <f>ROUND(G4*D4,0)</f>
        <v>0</v>
      </c>
      <c r="J4" s="14"/>
      <c r="K4" s="15"/>
      <c r="L4" s="3" t="s">
        <v>83</v>
      </c>
      <c r="M4" s="3">
        <v>71</v>
      </c>
      <c r="N4" s="3">
        <v>0.84</v>
      </c>
    </row>
    <row r="5" spans="1:14">
      <c r="A5" s="3">
        <v>4</v>
      </c>
      <c r="B5" s="2" t="s">
        <v>84</v>
      </c>
      <c r="C5" s="3" t="s">
        <v>85</v>
      </c>
      <c r="D5" s="2">
        <v>125</v>
      </c>
      <c r="E5" s="3" t="s">
        <v>75</v>
      </c>
      <c r="F5" s="4"/>
      <c r="G5" s="4"/>
      <c r="H5" s="8">
        <f>ROUND(F5*D5,0)</f>
        <v>0</v>
      </c>
      <c r="I5" s="8">
        <f>ROUND(G5*D5,0)</f>
        <v>0</v>
      </c>
      <c r="J5" s="14"/>
      <c r="K5" s="15" t="s">
        <v>86</v>
      </c>
      <c r="L5" s="3" t="s">
        <v>48</v>
      </c>
      <c r="M5" s="3">
        <v>71</v>
      </c>
      <c r="N5" s="3">
        <v>0.26</v>
      </c>
    </row>
    <row r="6" spans="1:14">
      <c r="A6" s="3">
        <v>5</v>
      </c>
      <c r="B6" s="2" t="s">
        <v>87</v>
      </c>
      <c r="C6" s="3" t="s">
        <v>88</v>
      </c>
      <c r="D6" s="2">
        <v>108</v>
      </c>
      <c r="E6" s="3" t="s">
        <v>75</v>
      </c>
      <c r="F6" s="4"/>
      <c r="G6" s="4"/>
      <c r="H6" s="8">
        <f>ROUND(F6*D6,0)</f>
        <v>0</v>
      </c>
      <c r="I6" s="8">
        <f>ROUND(G6*D6,0)</f>
        <v>0</v>
      </c>
      <c r="J6" s="14"/>
      <c r="K6" s="15"/>
      <c r="L6" s="3" t="s">
        <v>83</v>
      </c>
      <c r="M6" s="3">
        <v>71</v>
      </c>
      <c r="N6" s="3">
        <v>0.02</v>
      </c>
    </row>
    <row r="7" spans="1:14">
      <c r="A7" s="3">
        <v>6</v>
      </c>
      <c r="B7" s="2" t="s">
        <v>89</v>
      </c>
      <c r="C7" s="3" t="s">
        <v>90</v>
      </c>
      <c r="D7" s="2">
        <v>9</v>
      </c>
      <c r="E7" s="3" t="s">
        <v>46</v>
      </c>
      <c r="F7" s="4"/>
      <c r="G7" s="4"/>
      <c r="H7" s="8">
        <f>ROUND(F7*D7,0)</f>
        <v>0</v>
      </c>
      <c r="I7" s="8">
        <f>ROUND(G7*D7,0)</f>
        <v>0</v>
      </c>
      <c r="J7" s="14"/>
      <c r="K7" s="15" t="s">
        <v>91</v>
      </c>
      <c r="L7" s="3" t="s">
        <v>48</v>
      </c>
      <c r="M7" s="3">
        <v>71</v>
      </c>
      <c r="N7" s="3">
        <v>4.62</v>
      </c>
    </row>
    <row r="8" spans="1:14">
      <c r="A8" s="3">
        <v>7</v>
      </c>
      <c r="B8" s="2" t="s">
        <v>92</v>
      </c>
      <c r="C8" s="3" t="s">
        <v>93</v>
      </c>
      <c r="D8" s="2">
        <v>17</v>
      </c>
      <c r="E8" s="3" t="s">
        <v>46</v>
      </c>
      <c r="F8" s="4"/>
      <c r="G8" s="4"/>
      <c r="H8" s="8">
        <f>ROUND(F8*D8,0)</f>
        <v>0</v>
      </c>
      <c r="I8" s="8">
        <f>ROUND(G8*D8,0)</f>
        <v>0</v>
      </c>
      <c r="J8" s="14"/>
      <c r="K8" s="15" t="s">
        <v>94</v>
      </c>
      <c r="L8" s="3" t="s">
        <v>48</v>
      </c>
      <c r="M8" s="3">
        <v>71</v>
      </c>
      <c r="N8" s="3">
        <v>0.01</v>
      </c>
    </row>
    <row r="9" spans="1:14">
      <c r="A9" s="3">
        <v>8</v>
      </c>
      <c r="B9" s="2" t="s">
        <v>95</v>
      </c>
      <c r="C9" s="3" t="s">
        <v>96</v>
      </c>
      <c r="D9" s="2">
        <v>18</v>
      </c>
      <c r="E9" s="3" t="s">
        <v>75</v>
      </c>
      <c r="F9" s="4"/>
      <c r="G9" s="4"/>
      <c r="H9" s="8">
        <f>ROUND(F9*D9,0)</f>
        <v>0</v>
      </c>
      <c r="I9" s="8">
        <f>ROUND(G9*D9,0)</f>
        <v>0</v>
      </c>
      <c r="J9" s="14"/>
      <c r="K9" s="15" t="s">
        <v>97</v>
      </c>
      <c r="L9" s="3" t="s">
        <v>48</v>
      </c>
      <c r="M9" s="3">
        <v>71</v>
      </c>
      <c r="N9" s="3">
        <v>0.16</v>
      </c>
    </row>
    <row r="10" spans="1:14">
      <c r="A10" s="3">
        <v>9</v>
      </c>
      <c r="B10" s="2" t="s">
        <v>98</v>
      </c>
      <c r="C10" s="3" t="s">
        <v>99</v>
      </c>
      <c r="D10" s="2">
        <v>1</v>
      </c>
      <c r="E10" s="3" t="s">
        <v>75</v>
      </c>
      <c r="F10" s="4"/>
      <c r="G10" s="4"/>
      <c r="H10" s="8">
        <f>ROUND(F10*D10,0)</f>
        <v>0</v>
      </c>
      <c r="I10" s="8">
        <f>ROUND(G10*D10,0)</f>
        <v>0</v>
      </c>
      <c r="J10" s="14"/>
      <c r="K10" s="15" t="s">
        <v>100</v>
      </c>
      <c r="L10" s="3" t="s">
        <v>48</v>
      </c>
      <c r="M10" s="3">
        <v>71</v>
      </c>
      <c r="N10" s="3">
        <v>0.05</v>
      </c>
    </row>
    <row r="11" spans="1:14">
      <c r="A11" s="3">
        <v>10</v>
      </c>
      <c r="B11" s="2" t="s">
        <v>101</v>
      </c>
      <c r="C11" s="3" t="s">
        <v>102</v>
      </c>
      <c r="D11" s="2">
        <v>3</v>
      </c>
      <c r="E11" s="3" t="s">
        <v>46</v>
      </c>
      <c r="F11" s="4"/>
      <c r="G11" s="4"/>
      <c r="H11" s="8">
        <f>ROUND(F11*D11,0)</f>
        <v>0</v>
      </c>
      <c r="I11" s="8">
        <f>ROUND(G11*D11,0)</f>
        <v>0</v>
      </c>
      <c r="J11" s="14"/>
      <c r="K11" s="15"/>
      <c r="L11" s="3"/>
      <c r="M11" s="3">
        <v>71</v>
      </c>
      <c r="N11" s="3">
        <v>4</v>
      </c>
    </row>
    <row r="12" spans="1:14">
      <c r="A12" s="3">
        <v>11</v>
      </c>
      <c r="B12" s="2" t="s">
        <v>103</v>
      </c>
      <c r="C12" s="3" t="s">
        <v>104</v>
      </c>
      <c r="D12" s="2">
        <v>6</v>
      </c>
      <c r="E12" s="3" t="s">
        <v>46</v>
      </c>
      <c r="F12" s="4"/>
      <c r="G12" s="4"/>
      <c r="H12" s="8">
        <f>ROUND(F12*D12,0)</f>
        <v>0</v>
      </c>
      <c r="I12" s="8">
        <f>ROUND(G12*D12,0)</f>
        <v>0</v>
      </c>
      <c r="J12" s="14"/>
      <c r="K12" s="15"/>
      <c r="L12" s="3"/>
      <c r="M12" s="3">
        <v>71</v>
      </c>
      <c r="N12" s="3">
        <v>9.6</v>
      </c>
    </row>
    <row r="13" spans="1:14">
      <c r="A13" s="3">
        <v>12</v>
      </c>
      <c r="B13" s="2" t="s">
        <v>105</v>
      </c>
      <c r="C13" s="3" t="s">
        <v>106</v>
      </c>
      <c r="D13" s="2">
        <v>9</v>
      </c>
      <c r="E13" s="3" t="s">
        <v>46</v>
      </c>
      <c r="F13" s="4"/>
      <c r="G13" s="4"/>
      <c r="H13" s="8">
        <f>ROUND(F13*D13,0)</f>
        <v>0</v>
      </c>
      <c r="I13" s="8">
        <f>ROUND(G13*D13,0)</f>
        <v>0</v>
      </c>
      <c r="J13" s="14"/>
      <c r="K13" s="15"/>
      <c r="L13" s="3"/>
      <c r="M13" s="3">
        <v>71</v>
      </c>
      <c r="N13" s="3">
        <v>1</v>
      </c>
    </row>
    <row r="14" spans="1:14">
      <c r="A14" s="3">
        <v>13</v>
      </c>
      <c r="B14" s="2" t="s">
        <v>107</v>
      </c>
      <c r="C14" s="3" t="s">
        <v>108</v>
      </c>
      <c r="D14" s="2">
        <v>1</v>
      </c>
      <c r="E14" s="3" t="s">
        <v>46</v>
      </c>
      <c r="F14" s="4"/>
      <c r="G14" s="4"/>
      <c r="H14" s="8">
        <f>ROUND(F14*D14,0)</f>
        <v>0</v>
      </c>
      <c r="I14" s="8">
        <f>ROUND(G14*D14,0)</f>
        <v>0</v>
      </c>
      <c r="J14" s="14"/>
      <c r="K14" s="15"/>
      <c r="L14" s="3"/>
      <c r="M14" s="3">
        <v>71</v>
      </c>
      <c r="N14" s="3">
        <v>4</v>
      </c>
    </row>
    <row r="15" spans="1:14">
      <c r="A15" s="3">
        <v>14</v>
      </c>
      <c r="B15" s="2" t="s">
        <v>109</v>
      </c>
      <c r="C15" s="3" t="s">
        <v>110</v>
      </c>
      <c r="D15" s="2">
        <v>3</v>
      </c>
      <c r="E15" s="3" t="s">
        <v>46</v>
      </c>
      <c r="F15" s="4"/>
      <c r="G15" s="4"/>
      <c r="H15" s="8">
        <f>ROUND(F15*D15,0)</f>
        <v>0</v>
      </c>
      <c r="I15" s="8">
        <f>ROUND(G15*D15,0)</f>
        <v>0</v>
      </c>
      <c r="J15" s="14"/>
      <c r="K15" s="15"/>
      <c r="L15" s="3"/>
      <c r="M15" s="3">
        <v>71</v>
      </c>
      <c r="N15" s="3">
        <v>0.5</v>
      </c>
    </row>
    <row r="16" spans="1:14">
      <c r="A16" s="3">
        <v>15</v>
      </c>
      <c r="B16" s="2" t="s">
        <v>111</v>
      </c>
      <c r="C16" s="3" t="s">
        <v>112</v>
      </c>
      <c r="D16" s="2">
        <v>6</v>
      </c>
      <c r="E16" s="3" t="s">
        <v>46</v>
      </c>
      <c r="F16" s="4"/>
      <c r="G16" s="4"/>
      <c r="H16" s="8">
        <f>ROUND(F16*D16,0)</f>
        <v>0</v>
      </c>
      <c r="I16" s="8">
        <f>ROUND(G16*D16,0)</f>
        <v>0</v>
      </c>
      <c r="J16" s="14"/>
      <c r="K16" s="15"/>
      <c r="L16" s="3"/>
      <c r="M16" s="3">
        <v>71</v>
      </c>
      <c r="N16" s="3">
        <v>0.5</v>
      </c>
    </row>
    <row r="17" spans="1:14">
      <c r="A17" s="3">
        <v>16</v>
      </c>
      <c r="B17" s="2" t="s">
        <v>113</v>
      </c>
      <c r="C17" s="3" t="s">
        <v>114</v>
      </c>
      <c r="D17" s="2">
        <v>1</v>
      </c>
      <c r="E17" s="3" t="s">
        <v>46</v>
      </c>
      <c r="F17" s="4"/>
      <c r="G17" s="4"/>
      <c r="H17" s="8">
        <f>ROUND(F17*D17,0)</f>
        <v>0</v>
      </c>
      <c r="I17" s="8">
        <f>ROUND(G17*D17,0)</f>
        <v>0</v>
      </c>
      <c r="J17" s="14"/>
      <c r="K17" s="15"/>
      <c r="L17" s="3"/>
      <c r="M17" s="3">
        <v>71</v>
      </c>
      <c r="N17" s="3">
        <v>2</v>
      </c>
    </row>
    <row r="18" spans="1:14">
      <c r="A18" s="3">
        <v>17</v>
      </c>
      <c r="B18" s="2" t="s">
        <v>115</v>
      </c>
      <c r="C18" s="3" t="s">
        <v>116</v>
      </c>
      <c r="D18" s="2">
        <v>1</v>
      </c>
      <c r="E18" s="3">
        <v>1</v>
      </c>
      <c r="F18" s="4"/>
      <c r="G18" s="4"/>
      <c r="H18" s="8">
        <f>ROUND(F18*D18,0)</f>
        <v>0</v>
      </c>
      <c r="I18" s="8">
        <f>ROUND(G18*D18,0)</f>
        <v>0</v>
      </c>
      <c r="J18" s="14"/>
      <c r="K18" s="15"/>
      <c r="L18" s="3"/>
      <c r="M18" s="3">
        <v>71</v>
      </c>
      <c r="N18" s="3">
        <v>4</v>
      </c>
    </row>
    <row r="19" spans="1:14">
      <c r="A19" s="3">
        <v>18</v>
      </c>
      <c r="B19" s="2" t="s">
        <v>117</v>
      </c>
      <c r="C19" s="3" t="s">
        <v>118</v>
      </c>
      <c r="D19" s="2">
        <v>1</v>
      </c>
      <c r="E19" s="3" t="s">
        <v>46</v>
      </c>
      <c r="F19" s="4"/>
      <c r="G19" s="4"/>
      <c r="H19" s="8">
        <f>ROUND(F19*D19,0)</f>
        <v>0</v>
      </c>
      <c r="I19" s="8">
        <f>ROUND(G19*D19,0)</f>
        <v>0</v>
      </c>
      <c r="J19" s="14"/>
      <c r="K19" s="15"/>
      <c r="L19" s="3"/>
      <c r="M19" s="3">
        <v>71</v>
      </c>
      <c r="N19" s="3">
        <v>6</v>
      </c>
    </row>
    <row r="20" spans="1:14">
      <c r="A20" s="3">
        <v>19</v>
      </c>
      <c r="B20" s="2" t="s">
        <v>119</v>
      </c>
      <c r="C20" s="3" t="s">
        <v>120</v>
      </c>
      <c r="D20" s="2">
        <v>1</v>
      </c>
      <c r="E20" s="3" t="s">
        <v>46</v>
      </c>
      <c r="F20" s="4"/>
      <c r="G20" s="4"/>
      <c r="H20" s="8">
        <f>ROUND(F20*D20,0)</f>
        <v>0</v>
      </c>
      <c r="I20" s="8">
        <f>ROUND(G20*D20,0)</f>
        <v>0</v>
      </c>
      <c r="J20" s="14"/>
      <c r="K20" s="15"/>
      <c r="L20" s="3"/>
      <c r="M20" s="3">
        <v>71</v>
      </c>
      <c r="N20" s="3">
        <v>6</v>
      </c>
    </row>
    <row r="21" spans="1:14">
      <c r="A21" s="11"/>
      <c r="B21" s="11"/>
      <c r="C21" s="11" t="s">
        <v>52</v>
      </c>
      <c r="D21" s="11"/>
      <c r="E21" s="11"/>
      <c r="F21" s="11"/>
      <c r="G21" s="11"/>
      <c r="H21" s="16">
        <f>ROUND(SUM(H2:H20),0)</f>
        <v>0</v>
      </c>
      <c r="I21" s="16">
        <f>ROUND(SUM(I2:I20),0)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"/>
  <sheetViews>
    <sheetView workbookViewId="0"/>
  </sheetViews>
  <sheetFormatPr defaultRowHeight="1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6" width="12.7109375" customWidth="1"/>
    <col min="7" max="7" width="12.7109375" customWidth="1"/>
    <col min="8" max="8" width="12.7109375" customWidth="1"/>
    <col min="9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  <col min="14" max="14" width="8.7109375" customWidth="1"/>
  </cols>
  <sheetData>
    <row r="1" spans="1:14">
      <c r="A1" s="1" t="s">
        <v>25</v>
      </c>
      <c r="B1" s="1" t="s">
        <v>31</v>
      </c>
      <c r="C1" s="1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</row>
    <row r="2" spans="1:14">
      <c r="A2" s="3">
        <v>1</v>
      </c>
      <c r="B2" s="2" t="s">
        <v>123</v>
      </c>
      <c r="C2" s="3" t="s">
        <v>124</v>
      </c>
      <c r="D2" s="2">
        <v>9</v>
      </c>
      <c r="E2" s="3" t="s">
        <v>75</v>
      </c>
      <c r="F2" s="4"/>
      <c r="G2" s="4"/>
      <c r="H2" s="8">
        <f>ROUND(F2*D2,0)</f>
        <v>0</v>
      </c>
      <c r="I2" s="8">
        <f>ROUND(G2*D2,0)</f>
        <v>0</v>
      </c>
      <c r="J2" s="14"/>
      <c r="K2" s="15" t="s">
        <v>125</v>
      </c>
      <c r="L2" s="3" t="s">
        <v>48</v>
      </c>
      <c r="M2" s="3">
        <v>77</v>
      </c>
      <c r="N2" s="3">
        <v>1.5</v>
      </c>
    </row>
    <row r="3" spans="1:14">
      <c r="A3" s="11"/>
      <c r="B3" s="11"/>
      <c r="C3" s="11" t="s">
        <v>52</v>
      </c>
      <c r="D3" s="11"/>
      <c r="E3" s="11"/>
      <c r="F3" s="11"/>
      <c r="G3" s="11"/>
      <c r="H3" s="16">
        <f>ROUND(SUM(H2:H2),0)</f>
        <v>0</v>
      </c>
      <c r="I3" s="16">
        <f>ROUND(SUM(I2:I2),0)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Főösszesítő</vt:lpstr>
      <vt:lpstr>Munkanem összesítő</vt:lpstr>
      <vt:lpstr>19.Költségtérítések</vt:lpstr>
      <vt:lpstr>21.Irtás, föld- és sziklamunka</vt:lpstr>
      <vt:lpstr>71.Elektromos energiaellátás,</vt:lpstr>
      <vt:lpstr>77.Felsővezetékek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Oroszlány új parkoló és bekötő út világítás tervezés</dc:title>
  <dc:subject/>
  <dc:creator/>
  <cp:keywords/>
  <dc:description/>
  <cp:lastModifiedBy/>
  <dcterms:created xsi:type="dcterms:W3CDTF">2025-12-13T14:04:07Z</dcterms:created>
  <dcterms:modified xsi:type="dcterms:W3CDTF">2025-12-13T14:04:07Z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579686</vt:lpwstr>
  </property>
  <property fmtid="{D5CDD505-2E9C-101B-9397-08002B2CF9AE}" pid="3" name="title">
    <vt:lpwstr>Oroszlány új parkoló és bekötő út világítás tervezés</vt:lpwstr>
  </property>
  <property fmtid="{D5CDD505-2E9C-101B-9397-08002B2CF9AE}" pid="4" name="lessonfee">
    <vt:i4>6764</vt:i4>
  </property>
  <property fmtid="{D5CDD505-2E9C-101B-9397-08002B2CF9AE}" pid="5" name="norm_type_id">
    <vt:lpwstr>1</vt:lpwstr>
  </property>
  <property fmtid="{D5CDD505-2E9C-101B-9397-08002B2CF9AE}" pid="6" name="tender_iow_id">
    <vt:lpwstr>18</vt:lpwstr>
  </property>
  <property fmtid="{D5CDD505-2E9C-101B-9397-08002B2CF9AE}" pid="7" name="created">
    <vt:lpwstr>2025-12-13 14:04:07</vt:lpwstr>
  </property>
  <property fmtid="{D5CDD505-2E9C-101B-9397-08002B2CF9AE}" pid="8" name="changed">
    <vt:lpwstr>2026-01-12 08:31:56</vt:lpwstr>
  </property>
  <property fmtid="{D5CDD505-2E9C-101B-9397-08002B2CF9AE}" pid="9" name="osum">
    <vt:i4>0</vt:i4>
  </property>
  <property fmtid="{D5CDD505-2E9C-101B-9397-08002B2CF9AE}" pid="10" name="priceversion">
    <vt:lpwstr>2025.10.01</vt:lpwstr>
  </property>
  <property fmtid="{D5CDD505-2E9C-101B-9397-08002B2CF9AE}" pid="11" name="currency">
    <vt:lpwstr>HUF</vt:lpwstr>
  </property>
</Properties>
</file>