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!_Útügyek\02_Beruházások_fejlesztések\2026_04_Kijelölt_gyalogos-átkelőhely_2db\01_Ajánlattételi_felhívás - Kijelölt_gyalogos-átkelőhely_2db\"/>
    </mc:Choice>
  </mc:AlternateContent>
  <xr:revisionPtr revIDLastSave="0" documentId="13_ncr:1_{7FEC010C-5335-4961-997C-5C177317CDAB}" xr6:coauthVersionLast="47" xr6:coauthVersionMax="47" xr10:uidLastSave="{00000000-0000-0000-0000-000000000000}"/>
  <bookViews>
    <workbookView xWindow="28680" yWindow="615" windowWidth="29040" windowHeight="16440" tabRatio="783" activeTab="5" xr2:uid="{00000000-000D-0000-FFFF-FFFF00000000}"/>
  </bookViews>
  <sheets>
    <sheet name="Ajánlati lap" sheetId="24" r:id="rId1"/>
    <sheet name="Záradék" sheetId="23" r:id="rId2"/>
    <sheet name="Móricz_útép" sheetId="27" r:id="rId3"/>
    <sheet name="Móricz_közvil" sheetId="28" r:id="rId4"/>
    <sheet name="Bánki_útép" sheetId="25" r:id="rId5"/>
    <sheet name="Bánki_közvil" sheetId="26" r:id="rId6"/>
  </sheets>
  <definedNames>
    <definedName name="_xlnm.Print_Area" localSheetId="0">'Ajánlati lap'!$A$1:$G$40</definedName>
    <definedName name="_xlnm.Print_Area" localSheetId="5">Bánki_közvil!$A$1:$K$14</definedName>
    <definedName name="_xlnm.Print_Area" localSheetId="4">Bánki_útép!$A$1:$K$75</definedName>
    <definedName name="_xlnm.Print_Area" localSheetId="3">Móricz_közvil!$A$1:$K$14</definedName>
    <definedName name="_xlnm.Print_Area" localSheetId="2">Móricz_útép!$A$1:$K$73</definedName>
    <definedName name="_xlnm.Print_Area" localSheetId="1">Záradék!$A$1:$F$35</definedName>
  </definedNames>
  <calcPr calcId="191029"/>
</workbook>
</file>

<file path=xl/calcChain.xml><?xml version="1.0" encoding="utf-8"?>
<calcChain xmlns="http://schemas.openxmlformats.org/spreadsheetml/2006/main">
  <c r="J11" i="28" l="1"/>
  <c r="I11" i="28"/>
  <c r="J10" i="28"/>
  <c r="I10" i="28"/>
  <c r="J9" i="28"/>
  <c r="I9" i="28"/>
  <c r="J8" i="28"/>
  <c r="I8" i="28"/>
  <c r="J7" i="28"/>
  <c r="I7" i="28"/>
  <c r="J6" i="28"/>
  <c r="I6" i="28"/>
  <c r="J5" i="28"/>
  <c r="I5" i="28"/>
  <c r="J4" i="28"/>
  <c r="I4" i="28"/>
  <c r="J3" i="28"/>
  <c r="I3" i="28"/>
  <c r="I13" i="28" l="1"/>
  <c r="J13" i="28"/>
  <c r="I57" i="25"/>
  <c r="J57" i="25"/>
  <c r="B44" i="27" l="1"/>
  <c r="B5" i="27"/>
  <c r="B6" i="27" s="1"/>
  <c r="B7" i="27" s="1"/>
  <c r="B8" i="27" s="1"/>
  <c r="B15" i="27"/>
  <c r="B16" i="27" s="1"/>
  <c r="B17" i="27" s="1"/>
  <c r="B18" i="27" s="1"/>
  <c r="B19" i="27" s="1"/>
  <c r="B20" i="27" s="1"/>
  <c r="B21" i="27" s="1"/>
  <c r="B22" i="27" s="1"/>
  <c r="B23" i="27" s="1"/>
  <c r="B24" i="27" s="1"/>
  <c r="B29" i="27"/>
  <c r="B30" i="27" s="1"/>
  <c r="B35" i="27"/>
  <c r="B49" i="27"/>
  <c r="B54" i="27"/>
  <c r="B55" i="27" s="1"/>
  <c r="B66" i="27"/>
  <c r="B67" i="27" s="1"/>
  <c r="B68" i="27" s="1"/>
  <c r="B69" i="27" s="1"/>
  <c r="B70" i="27" s="1"/>
  <c r="J56" i="27"/>
  <c r="I56" i="27"/>
  <c r="I57" i="27"/>
  <c r="J57" i="27"/>
  <c r="I4" i="27"/>
  <c r="J4" i="27"/>
  <c r="I5" i="27"/>
  <c r="J5" i="27"/>
  <c r="I6" i="27"/>
  <c r="J6" i="27"/>
  <c r="I7" i="27"/>
  <c r="J7" i="27"/>
  <c r="I8" i="27"/>
  <c r="J8" i="27"/>
  <c r="I9" i="27"/>
  <c r="J9" i="27"/>
  <c r="I10" i="27"/>
  <c r="J10" i="27"/>
  <c r="I14" i="27"/>
  <c r="J14" i="27"/>
  <c r="I15" i="27"/>
  <c r="J15" i="27"/>
  <c r="I16" i="27"/>
  <c r="J16" i="27"/>
  <c r="I17" i="27"/>
  <c r="J17" i="27"/>
  <c r="I18" i="27"/>
  <c r="J18" i="27"/>
  <c r="I19" i="27"/>
  <c r="J19" i="27"/>
  <c r="I20" i="27"/>
  <c r="J20" i="27"/>
  <c r="I21" i="27"/>
  <c r="J21" i="27"/>
  <c r="I22" i="27"/>
  <c r="J22" i="27"/>
  <c r="I23" i="27"/>
  <c r="J23" i="27"/>
  <c r="I24" i="27"/>
  <c r="J24" i="27"/>
  <c r="I28" i="27"/>
  <c r="J28" i="27"/>
  <c r="I29" i="27"/>
  <c r="J29" i="27"/>
  <c r="I30" i="27"/>
  <c r="J30" i="27"/>
  <c r="I34" i="27"/>
  <c r="J34" i="27"/>
  <c r="I35" i="27"/>
  <c r="J35" i="27"/>
  <c r="I39" i="27"/>
  <c r="J39" i="27"/>
  <c r="J40" i="27" s="1"/>
  <c r="I43" i="27"/>
  <c r="J43" i="27"/>
  <c r="I44" i="27"/>
  <c r="J44" i="27"/>
  <c r="I48" i="27"/>
  <c r="J48" i="27"/>
  <c r="I49" i="27"/>
  <c r="J49" i="27"/>
  <c r="I53" i="27"/>
  <c r="J53" i="27"/>
  <c r="I54" i="27"/>
  <c r="J54" i="27"/>
  <c r="I55" i="27"/>
  <c r="J55" i="27"/>
  <c r="I61" i="27"/>
  <c r="I62" i="27" s="1"/>
  <c r="J61" i="27"/>
  <c r="J62" i="27" s="1"/>
  <c r="I65" i="27"/>
  <c r="J65" i="27"/>
  <c r="I66" i="27"/>
  <c r="J66" i="27"/>
  <c r="I67" i="27"/>
  <c r="J67" i="27"/>
  <c r="I68" i="27"/>
  <c r="J68" i="27"/>
  <c r="I69" i="27"/>
  <c r="J69" i="27"/>
  <c r="I70" i="27"/>
  <c r="J70" i="27"/>
  <c r="J11" i="26"/>
  <c r="I11" i="26"/>
  <c r="J10" i="26"/>
  <c r="I10" i="26"/>
  <c r="J9" i="26"/>
  <c r="I9" i="26"/>
  <c r="J8" i="26"/>
  <c r="I8" i="26"/>
  <c r="J7" i="26"/>
  <c r="I7" i="26"/>
  <c r="J6" i="26"/>
  <c r="I6" i="26"/>
  <c r="J5" i="26"/>
  <c r="I5" i="26"/>
  <c r="J4" i="26"/>
  <c r="I4" i="26"/>
  <c r="J3" i="26"/>
  <c r="I3" i="26"/>
  <c r="B9" i="27" l="1"/>
  <c r="B10" i="27" s="1"/>
  <c r="J36" i="27"/>
  <c r="J58" i="27"/>
  <c r="J31" i="27"/>
  <c r="I50" i="27"/>
  <c r="I11" i="27"/>
  <c r="J71" i="27"/>
  <c r="I40" i="27"/>
  <c r="J11" i="27"/>
  <c r="J50" i="27"/>
  <c r="J45" i="27"/>
  <c r="I31" i="27"/>
  <c r="J25" i="27"/>
  <c r="I58" i="27"/>
  <c r="I36" i="27"/>
  <c r="I25" i="27"/>
  <c r="I72" i="27" s="1"/>
  <c r="D26" i="23" s="1"/>
  <c r="I71" i="27"/>
  <c r="I45" i="27"/>
  <c r="J13" i="26"/>
  <c r="I13" i="26"/>
  <c r="J72" i="25"/>
  <c r="I72" i="25"/>
  <c r="J71" i="25"/>
  <c r="I71" i="25"/>
  <c r="J70" i="25"/>
  <c r="I70" i="25"/>
  <c r="J69" i="25"/>
  <c r="I69" i="25"/>
  <c r="J68" i="25"/>
  <c r="I68" i="25"/>
  <c r="J67" i="25"/>
  <c r="I67" i="25"/>
  <c r="J66" i="25"/>
  <c r="I66" i="25"/>
  <c r="B66" i="25"/>
  <c r="B67" i="25" s="1"/>
  <c r="B68" i="25" s="1"/>
  <c r="B69" i="25" s="1"/>
  <c r="B70" i="25" s="1"/>
  <c r="B71" i="25" s="1"/>
  <c r="B72" i="25" s="1"/>
  <c r="J65" i="25"/>
  <c r="I65" i="25"/>
  <c r="J61" i="25"/>
  <c r="J62" i="25" s="1"/>
  <c r="I61" i="25"/>
  <c r="I62" i="25" s="1"/>
  <c r="J56" i="25"/>
  <c r="I56" i="25"/>
  <c r="J55" i="25"/>
  <c r="I55" i="25"/>
  <c r="B55" i="25"/>
  <c r="B56" i="25" s="1"/>
  <c r="B57" i="25" s="1"/>
  <c r="J54" i="25"/>
  <c r="I54" i="25"/>
  <c r="J50" i="25"/>
  <c r="I50" i="25"/>
  <c r="J49" i="25"/>
  <c r="I49" i="25"/>
  <c r="B49" i="25"/>
  <c r="B50" i="25" s="1"/>
  <c r="J48" i="25"/>
  <c r="I48" i="25"/>
  <c r="J44" i="25"/>
  <c r="J45" i="25" s="1"/>
  <c r="I44" i="25"/>
  <c r="J40" i="25"/>
  <c r="J41" i="25" s="1"/>
  <c r="I40" i="25"/>
  <c r="I41" i="25" s="1"/>
  <c r="J36" i="25"/>
  <c r="I36" i="25"/>
  <c r="J35" i="25"/>
  <c r="I35" i="25"/>
  <c r="B35" i="25"/>
  <c r="B36" i="25" s="1"/>
  <c r="J34" i="25"/>
  <c r="I34" i="25"/>
  <c r="J30" i="25"/>
  <c r="I30" i="25"/>
  <c r="J29" i="25"/>
  <c r="I29" i="25"/>
  <c r="B29" i="25"/>
  <c r="B30" i="25" s="1"/>
  <c r="J28" i="25"/>
  <c r="I28" i="25"/>
  <c r="J24" i="25"/>
  <c r="I24" i="25"/>
  <c r="J23" i="25"/>
  <c r="I23" i="25"/>
  <c r="J22" i="25"/>
  <c r="I22" i="25"/>
  <c r="J21" i="25"/>
  <c r="I21" i="25"/>
  <c r="J20" i="25"/>
  <c r="I20" i="25"/>
  <c r="J19" i="25"/>
  <c r="I19" i="25"/>
  <c r="J18" i="25"/>
  <c r="I18" i="25"/>
  <c r="J17" i="25"/>
  <c r="I17" i="25"/>
  <c r="J16" i="25"/>
  <c r="I16" i="25"/>
  <c r="J15" i="25"/>
  <c r="I15" i="25"/>
  <c r="B15" i="25"/>
  <c r="B16" i="25" s="1"/>
  <c r="B17" i="25" s="1"/>
  <c r="B18" i="25" s="1"/>
  <c r="B19" i="25" s="1"/>
  <c r="B20" i="25" s="1"/>
  <c r="B21" i="25" s="1"/>
  <c r="B22" i="25" s="1"/>
  <c r="B23" i="25" s="1"/>
  <c r="B24" i="25" s="1"/>
  <c r="J14" i="25"/>
  <c r="I14" i="25"/>
  <c r="J10" i="25"/>
  <c r="I10" i="25"/>
  <c r="J9" i="25"/>
  <c r="I9" i="25"/>
  <c r="J8" i="25"/>
  <c r="I8" i="25"/>
  <c r="J7" i="25"/>
  <c r="I7" i="25"/>
  <c r="J6" i="25"/>
  <c r="I6" i="25"/>
  <c r="J5" i="25"/>
  <c r="I5" i="25"/>
  <c r="B5" i="25"/>
  <c r="B6" i="25" s="1"/>
  <c r="B7" i="25" s="1"/>
  <c r="B8" i="25" s="1"/>
  <c r="B9" i="25" s="1"/>
  <c r="B10" i="25" s="1"/>
  <c r="J4" i="25"/>
  <c r="I4" i="25"/>
  <c r="J72" i="27" l="1"/>
  <c r="E26" i="23" s="1"/>
  <c r="D17" i="24" s="1"/>
  <c r="E17" i="24" s="1"/>
  <c r="F17" i="24" s="1"/>
  <c r="J11" i="25"/>
  <c r="J31" i="25"/>
  <c r="I37" i="25"/>
  <c r="I58" i="25"/>
  <c r="J58" i="25"/>
  <c r="J73" i="25"/>
  <c r="I51" i="25"/>
  <c r="J51" i="25"/>
  <c r="J37" i="25"/>
  <c r="I31" i="25"/>
  <c r="J25" i="25"/>
  <c r="I11" i="25"/>
  <c r="I25" i="25"/>
  <c r="I45" i="25"/>
  <c r="I73" i="25"/>
  <c r="I74" i="25" l="1"/>
  <c r="J74" i="25"/>
  <c r="D27" i="23"/>
  <c r="E27" i="23"/>
  <c r="E21" i="24"/>
  <c r="F21" i="24" s="1"/>
  <c r="D19" i="24" l="1"/>
  <c r="E13" i="23"/>
  <c r="E19" i="24" l="1"/>
  <c r="F19" i="24" s="1"/>
  <c r="D28" i="23"/>
  <c r="D29" i="23" l="1"/>
  <c r="D30" i="23" s="1"/>
</calcChain>
</file>

<file path=xl/sharedStrings.xml><?xml version="1.0" encoding="utf-8"?>
<sst xmlns="http://schemas.openxmlformats.org/spreadsheetml/2006/main" count="594" uniqueCount="200">
  <si>
    <t>db</t>
  </si>
  <si>
    <t>Anyagköltség</t>
  </si>
  <si>
    <t>Díjköltség</t>
  </si>
  <si>
    <t>m3</t>
  </si>
  <si>
    <t>m2</t>
  </si>
  <si>
    <t>m</t>
  </si>
  <si>
    <t>Menny.</t>
  </si>
  <si>
    <t>Költségvetési tervet készítő (Ajálattevő):</t>
  </si>
  <si>
    <t>Neve:</t>
  </si>
  <si>
    <t>Székhelye:</t>
  </si>
  <si>
    <t>Tárgy:</t>
  </si>
  <si>
    <t xml:space="preserve">                                       </t>
  </si>
  <si>
    <t>Cím:</t>
  </si>
  <si>
    <t xml:space="preserve"> Kelt:</t>
  </si>
  <si>
    <t xml:space="preserve"> Készítette: ---</t>
  </si>
  <si>
    <t>A munka leírása:</t>
  </si>
  <si>
    <t xml:space="preserve">                                                                              </t>
  </si>
  <si>
    <t>Költségvetés főösszesítő</t>
  </si>
  <si>
    <t>Megnevezés</t>
  </si>
  <si>
    <t>2.1 ÁFA vetítési alap</t>
  </si>
  <si>
    <t>2.2 ÁFA</t>
  </si>
  <si>
    <t>3.  A munka ára (bruttó)</t>
  </si>
  <si>
    <t>A költségvetési kiírás mindegyik tétele egy komplett szolgáltatásnak felel meg, ezért benne foglaltatnak a szállítási költségek, építési munkák, szerelési munkák, építési segédeszközök, szerelési segédeszközök, akkor is, ha ezek az egyes tételekben nincsenek külön kimutatva.
A költségvetési tételek mennyiségei előirányzatok, azokat Vállalkozó ellenőrizni, pontosítani köteles, meghatározása Vállakozó kockázatát képezi.
Az esetlegesen kimaradt tételek nem mentesítik a Vállakozót a műszaki megoldás szakszerű kivitelezésétől és annak megfelelő ár-, illetve a teljesítési határidő betartása alól. Kivitelezési többletmuka elszámolására nincs mód.</t>
  </si>
  <si>
    <t>…........................................</t>
  </si>
  <si>
    <t>Aláírás
(Ajánlattevő)</t>
  </si>
  <si>
    <t>AJÁNLATI LAP - ÁRAJÁNLAT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</si>
  <si>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</si>
  <si>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</si>
  <si>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</si>
  <si>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</si>
  <si>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</si>
  <si>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</si>
  <si>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</si>
  <si>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</si>
  <si>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Nettó</t>
  </si>
  <si>
    <t>27 % ÁFA</t>
  </si>
  <si>
    <t>Bruttó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</si>
  <si>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</si>
  <si>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</si>
  <si>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</si>
  <si>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</si>
  <si>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Munka megnevezése, helye:</t>
  </si>
  <si>
    <t>Nettó összege eFt</t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</si>
  <si>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</si>
  <si>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</si>
  <si>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Gyalogos közlekedésfejlesztési kivitelezési munkálatokra</t>
  </si>
  <si>
    <t>Kivitelezés bekerülési költsége (Móricz Zs. u.)</t>
  </si>
  <si>
    <t>Kivitelezés bekerülési költsége (Bánki D. u.)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</si>
  <si>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2026. június 30.)</t>
    </r>
    <r>
      <rPr>
        <b/>
        <sz val="13"/>
        <rFont val="Calibri"/>
        <family val="2"/>
        <charset val="238"/>
        <scheme val="minor"/>
      </rPr>
      <t>:</t>
    </r>
  </si>
  <si>
    <r>
      <t>2026.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</si>
  <si>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 xml:space="preserve">Ajánlattevő rendelkezik az ajánlattételi felhívás megjelenésétől visszaszámított 2 évre vonatkozó, a felhívás tárgya szerinti </t>
    </r>
    <r>
      <rPr>
        <i/>
        <sz val="13"/>
        <rFont val="Calibri"/>
        <family val="2"/>
        <charset val="238"/>
        <scheme val="minor"/>
      </rPr>
      <t>(elsősorban kijelölt gyalogos-átkelőhely építés)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</si>
  <si>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Kelt : 2026. április ……</t>
  </si>
  <si>
    <r>
      <rPr>
        <sz val="13"/>
        <rFont val="Calibri"/>
        <family val="2"/>
        <charset val="238"/>
        <scheme val="minor"/>
      </rPr>
      <t xml:space="preserve">az Oroszlány, Móricz Zsigmond és Bánki Donát utcai </t>
    </r>
    <r>
      <rPr>
        <b/>
        <sz val="13"/>
        <rFont val="Calibri"/>
        <family val="2"/>
        <charset val="238"/>
        <scheme val="minor"/>
      </rPr>
      <t>kijelölt gyalogos-átkelőhelyek kialakításának kivitelezési munkálatai</t>
    </r>
  </si>
  <si>
    <t>Oroszlány, Móricz Zsigmond és Bánki Donát utcai kijelölt gyalogos-átkelőhelyek kialakításának kivitelezési munkálatai</t>
  </si>
  <si>
    <t>Oroszlány, Móricz Zs. u. 299 hrsz.</t>
  </si>
  <si>
    <t>Oroszlány, Bánki D. u. 543 hrsz.</t>
  </si>
  <si>
    <t>1. Építmény közvetlen költségei (Móricz Zs. u.)</t>
  </si>
  <si>
    <t>1. Építmény közvetlen költségei (Bánki D. u.)</t>
  </si>
  <si>
    <t>Gyalogos közlekedésbiztonságfejlesztési kivitelezési munkálatok</t>
  </si>
  <si>
    <t>1. Bontás, irtás és előkészítő munkák</t>
  </si>
  <si>
    <t>sorsz.</t>
  </si>
  <si>
    <t>azonosító</t>
  </si>
  <si>
    <t>tétel megnevezése</t>
  </si>
  <si>
    <t>menny.</t>
  </si>
  <si>
    <t>egység</t>
  </si>
  <si>
    <t>A/egység</t>
  </si>
  <si>
    <t>D/egység</t>
  </si>
  <si>
    <t>A</t>
  </si>
  <si>
    <t>D</t>
  </si>
  <si>
    <t>K</t>
  </si>
  <si>
    <t>Pályaszerkezeti rétegek bontás előtti átvágása aszfaltfűrésszel</t>
  </si>
  <si>
    <t>61-001-001.2</t>
  </si>
  <si>
    <t>Makadám rendszerű útpálya és mechanikaistabilizáció bontása,
géppel, hidraulikus bontófejjel</t>
  </si>
  <si>
    <t>61-001-002.2</t>
  </si>
  <si>
    <t>Útalapbeton, valamint hidraulikus kötőanyaggalvagy bitumennel stabilizált rétegek bontása,
géppel, hidraulikus bontófejjel</t>
  </si>
  <si>
    <t>62-001-001,1</t>
  </si>
  <si>
    <t>Szegélyek bontása bármely anyagból;kiemelt vagy süllyesztett szegélyek, futósorok,
betongerendával</t>
  </si>
  <si>
    <t>63-001-002,1</t>
  </si>
  <si>
    <t>Zúzalékos aszfaltszőnyegek, aszfaltbetonok ésöntött aszfaltok bontása, kötőréteggel együtt,
kézi erővel, légkalapáccsal</t>
  </si>
  <si>
    <t>21-011-012</t>
  </si>
  <si>
    <t>Munkahelyi depóniából építési törmelék konténerbe rakása, kézi erővel, önálló munka esetén elszámolva,konténer szállítás nélkül</t>
  </si>
  <si>
    <t>21-011-011.3</t>
  </si>
  <si>
    <t>Építési törmelék konténeres elszállítása, lerakása,lerakóhelyi díjjal,
5,0 m3-es konténerbe</t>
  </si>
  <si>
    <t>Bontás, irtás és előkészítő munkák ÖSSZESEN</t>
  </si>
  <si>
    <t>2. Földmunkák</t>
  </si>
  <si>
    <t>21-002-001.3</t>
  </si>
  <si>
    <t>Humuszos termőréteg, termőföld leszedése,terítése gépi erővel, 18%-os terephajlásig,bármilyen talajban, szállítással,
200,1-400,0 m között</t>
  </si>
  <si>
    <t>21-011-001.2.1.M</t>
  </si>
  <si>
    <t>Leszedett humusz felrakása szállítóeszközre,
géppel,
talajosztály I-IV.</t>
  </si>
  <si>
    <t>21-011-011.M</t>
  </si>
  <si>
    <t>Leszedett humusz elszállítása 10 km-re lerakóhelyre, lerakása, lerakóhelyi díjjal</t>
  </si>
  <si>
    <t>21-004-002.1.1</t>
  </si>
  <si>
    <t>Földmű vízszintes felületének rendezése a felesleges föld elterítésével, tömörítés nélkül,gépi erővel, kiegészítő kézi munkával,
16%-os terephajlásig, 20 cm vastagságban,
talajosztály: I-IV.</t>
  </si>
  <si>
    <t>21-004-004.1.2</t>
  </si>
  <si>
    <t>Talajjavító réteg készítése vonalas létesítményeknél,
3,00 m szélességig vagy építményen belül,
osztályozatlan kavicsból
homokos kavics</t>
  </si>
  <si>
    <t>21-004-005.1.1.1</t>
  </si>
  <si>
    <t>Tükörkészítés tömörítés nélkül,
sík felületen
gépi erővel,kiegészítő kézi munkával
talajosztály: I-IV.</t>
  </si>
  <si>
    <t>21-007-002.1.1.1.3</t>
  </si>
  <si>
    <t>21-008-002.1.3</t>
  </si>
  <si>
    <t>Tömörítés bármely tömörítési osztályban gépi erővel,
nagy felületen,
tömörségi fok: 95%</t>
  </si>
  <si>
    <t>21-008-003.1.2</t>
  </si>
  <si>
    <t>21-011-001.2.1</t>
  </si>
  <si>
    <t>Fejtett föld felrakása szállítóeszközre,
géppel,
talajosztály I-IV.</t>
  </si>
  <si>
    <t>Fejtett föld elszállítása 10 km-re depniahelyre, lerakóhelyi díjjal</t>
  </si>
  <si>
    <t>Földmunkák ÖSSZESEN</t>
  </si>
  <si>
    <t>3. Burkolatalapok</t>
  </si>
  <si>
    <t>61-003-002.1</t>
  </si>
  <si>
    <t>Telepen kevert hidraulikus vagy vegyes kötőanyagústabilizált réteg készítése,
2,00 m-nél nagyobb szélességben,CKt vagy CTt jelű keverékből</t>
  </si>
  <si>
    <t>61-003-003</t>
  </si>
  <si>
    <t>Hidraulikus kötőanyaggal stabilizált alaprétegek mikrorepesztése</t>
  </si>
  <si>
    <t>61-004-001</t>
  </si>
  <si>
    <t>Szórt alap készítése, egy rétegben,
15-25 cm vastagságban, 4 cm hézagkitöltéssel,zúzottkőből vagy kohósalakkőből
FZKA 0/32</t>
  </si>
  <si>
    <t>Burkolatalapok ÖSSZESEN</t>
  </si>
  <si>
    <t>4. Aszfalt burkolatok</t>
  </si>
  <si>
    <t>63-102-001.31.2.2</t>
  </si>
  <si>
    <t>Fő- és mellékutak bitumenes burkolatának készítése,
hengerelt aszfalt kopóréteg készítése (AC), az alatta lévő réteg felületének előzetes letakarításával és bitumenes permetezéssel,
4 m szélességig,
AC 8 kopó aszfaltkeverékből, 25-45 mm vastagságban terítve
Kopóréteg AC8 kopó 50/70, AC8 kopó 70/100 típusú bitumennel, N igénybevételi kat. útszakaszok kopórétege, homokkal, zúzalékkal</t>
  </si>
  <si>
    <t>63-102-001.31.2.3</t>
  </si>
  <si>
    <t>Fő- és mellékutak bitumenes burkolatának készítése,
hengerelt aszfalt kopóréteg készítése (AC), az alatta lévő réteg felületének előzetes letakarításával és bitumenes permetezéssel,
4 m szélességig,
AC 11 kopó aszfaltkeverékből, 35-55 mm vastagságban terítve
Kopóréteg AC11 kopó 50/70, AC11 kopó 70/100 típusú bitumennel, N igénybevételi kat. útszakaszok kopórétege, homokkal, zúzalékkal</t>
  </si>
  <si>
    <t>63-102-001.1.2.1</t>
  </si>
  <si>
    <t xml:space="preserve">Fő- és mellékutak bitumenes burkolatának készítése,
hengerelt aszfalt alapréteg készítése (AC),a meglévő alap felületének előzetes letakarításával, bitumenemulziós alápermetezéssel,
4 méter szélességig,
AC 16 alap aszfaltkeverékből, 45-80 mm vastagságban terítve
Alapréteg AC16 alap 35/50, AC16 alap 50/70 típusú bitumennel, N igénybevételi kat. alapréteg, zúzalékkal, homokkal
</t>
  </si>
  <si>
    <t>Aszfalt burkolatok ÖSSZESEN</t>
  </si>
  <si>
    <t>5. Beton burkolatok</t>
  </si>
  <si>
    <t>Beton burkolatok ÖSSZESEN</t>
  </si>
  <si>
    <t>6. Kőburkolatok</t>
  </si>
  <si>
    <t>62-003-031.1.M</t>
  </si>
  <si>
    <t>Térburkolat készítése nagy igénybevételre,
8 cm-es kővel, homok ágyazatba fektetve
kapcsolódási osztály: A, fektetési mintázat: F2 vagy H, szín: vörös</t>
  </si>
  <si>
    <t>Kőburkolatok ÖSSZESEN</t>
  </si>
  <si>
    <t>7. Szegélyek</t>
  </si>
  <si>
    <t>62-002-001.4.1</t>
  </si>
  <si>
    <t>Kiemelt szegély készítése, alapárok kiemelésével,beton alapgerendával és megtámasztással,hézagolással,
előregyártott szegélykőből vagy cölöpökből,
25 cm hosszú elemekből</t>
  </si>
  <si>
    <t>62-002-002.3</t>
  </si>
  <si>
    <t>Süllyesztett szegély vagy futósor készítése,alapárok kiemeléssel, beton alapgerendával,hézagolással,
40 cm hosszú előregyártott beton szegélyelemekből</t>
  </si>
  <si>
    <t>62-002-021.3</t>
  </si>
  <si>
    <t>Egyéb használatos szegélykövek, út és körforgalom szegélyek készítése, alapárok kiemelése nélkül, betonhézagolással,
100 cm hosszú elemekből
kerti szegélykő</t>
  </si>
  <si>
    <t>Szegélyek ÖSSZESEN</t>
  </si>
  <si>
    <t>8. Forgalomtechnika, úttartozékok</t>
  </si>
  <si>
    <t>68-002-001.1</t>
  </si>
  <si>
    <t>Közúti jelző- és útbaigazító táblák fémanyagúoszlopainak elhelyezése betonalappal,földmunkával, I-IV. osztályú talajban,
89 mm átmérőjű alumínium oszlop, 1,5-5,5 m hosszú,előregyártott betonalappal</t>
  </si>
  <si>
    <t>68-002-002.1</t>
  </si>
  <si>
    <t>Közúti jelző- és útbaigazító táblák felszerelése,
útvonaltípust, elsőbbséget szabályozó, utasítástadó, tilalmi, tilalmat, veszélyt, tájékoztatástadó jelzőtáblák és útbaigazítást adó táblák,2-2 bilincskészlettel</t>
  </si>
  <si>
    <t>68-003-001.1.2.M</t>
  </si>
  <si>
    <t>Forgalomtechnika, úttartozékok ÖSSZESEN</t>
  </si>
  <si>
    <t>9. Növényzet, zöldfelület</t>
  </si>
  <si>
    <t>Az építés során megsérült füves zöldterület helyreállítása</t>
  </si>
  <si>
    <t>átalány</t>
  </si>
  <si>
    <t>Növényzet, zödfelület ÖSSZESEN</t>
  </si>
  <si>
    <t>10. Egyebek</t>
  </si>
  <si>
    <t>62-002-022</t>
  </si>
  <si>
    <t>Folyóka építése előregyártott beton elemekből
Hauraton FASERFIX KS-150 D400 kN ráccsal</t>
  </si>
  <si>
    <t>Csapadékvíz bekötés DN150 KG-PVC SN8 csőből, a szükséges  földmunkákkal, dúcolási munkákkal, idomokkal, kötésekkel, folyókához való csatlakozással, a meglévő csatornacsőre való közvetlen rákötéssel.</t>
  </si>
  <si>
    <t>Tisztító akna építése előregyártott beton elemekből. Belső átmérő: 80 cm. 2 db DN150 PVC bekötő idommal, D400 kN teherbírású 60 cm átmérőjű fedlappal.</t>
  </si>
  <si>
    <t>Meglévő közművezetékek feltárása.</t>
  </si>
  <si>
    <t>Tervezett létesítmények geodéziai kitűzése, munkaterület folyamatos geodéziai rendezése</t>
  </si>
  <si>
    <t>Megvalósulási terv készítése, dokumentálása a szükséges példányszámban</t>
  </si>
  <si>
    <t>Közműkezelői szakfelügyeletek</t>
  </si>
  <si>
    <t>Hatósági és / vagy kezelői előírások, amelyeket a tervdokumentáció esetlegesen nem tartalmaz.</t>
  </si>
  <si>
    <t>Egyebek ÖSSZESEN</t>
  </si>
  <si>
    <t>Földkitermelés bevágásban vagy anyagnyerő helyen és töltés- vagy depóniakészítés tömörítés nélkül, gépi erővel,
18%-os terephajlásig, I-IV. oszt. talajban,
szállítással,
0-1600,0 m között,
200,1-400,0 m között</t>
  </si>
  <si>
    <t xml:space="preserve">Simító hengerlés a földmű (tükör és padka) felületén,
gépi erővel,
3,0 m-nél nagyobb szélességnél
</t>
  </si>
  <si>
    <t>Ssz.</t>
  </si>
  <si>
    <t>Tételszám</t>
  </si>
  <si>
    <t>Tételkiírás</t>
  </si>
  <si>
    <t>Egység</t>
  </si>
  <si>
    <t>Anyag egységár</t>
  </si>
  <si>
    <t>Díj egységre</t>
  </si>
  <si>
    <t>Anyag összesen</t>
  </si>
  <si>
    <t>Díj összesen</t>
  </si>
  <si>
    <t>210110016716</t>
  </si>
  <si>
    <t>Villanyszerelés földmunkája; visszatöltéssel, döngöléssel, I-IV. oszt. talajban, kábelárok földmunkája 0,70 m mélységig, 0,40 m szélességig</t>
  </si>
  <si>
    <t>710020720644</t>
  </si>
  <si>
    <t>Műanyag szigetelésű energiaátviteli és irányítás-technikai kábel fektetése kézi erővel, kábelárokba vagy kábelcsatornába, tömeghatár: 0,66-1,00 kg/m NYCWY 0,6/1 kV 4x16 mm²</t>
  </si>
  <si>
    <t>710020726540</t>
  </si>
  <si>
    <t>Kábeljelző szalag elhelyezése Műanyag kábeljelölő szalag, 100x0.2 mm</t>
  </si>
  <si>
    <t>71-101-1.1.1.1.1.2</t>
  </si>
  <si>
    <t>Köz és térvilágítás; Acéloszlop elhelyezése, felületvédelemmel,közvilágítási összekötő- és biztosító szekrénnyel,földmunkával és betonalappal,lámpatest és fényforrás nélkül, kör keresztmetszetű, kúpos, talplemezes kivitelben, 4-6 méter fénypontmagasság között , (Ring-6-76-3/K/T/KV oszlop)</t>
  </si>
  <si>
    <t>71-011-6.1.1.2</t>
  </si>
  <si>
    <t>LED-es fényforrások, általános világítás céljára, fehér fényű, pontszerű kivitelben, egyedi kialakítású (modulok, NYÁK-ok), (Schreder Ampera Evo 1 17W)</t>
  </si>
  <si>
    <t>710134272643</t>
  </si>
  <si>
    <t>Földelővezető elhelyezése meglévő földárokba, köracélból, átmérő: 20 mm-ig ELECTRAPLAN 2318/20/6 rúd, villámlevezető rúd 20mm,  6m</t>
  </si>
  <si>
    <t>710094179324</t>
  </si>
  <si>
    <t>Fogyasztásmérő szekrények elhelyezése, falon kívül vagy falbasüllyesztve, IP 65 védettséggel, műanyagból, 1 db háromfázisú általános és 1 db háromfázisú vezérelt mérőkhöz</t>
  </si>
  <si>
    <t>19-071-11.21</t>
  </si>
  <si>
    <t>Ellenőrző próbák, megvilágítás (fényerő) mérés</t>
  </si>
  <si>
    <t>19-071-11.21-0000001</t>
  </si>
  <si>
    <t>Előirányzat geodéziai kitűzésre
Előirányzat megvalósulási tervek elkészítésére
Előirányzat helyszíni művezetésre
Előirányzat geodéziai bemérésre, három koordinátával, digitalizálva
Előirányzat érintésvédelmi mérésre és   jegyzőkönyv készítésre
Kábelvonalak általános vizsgálata</t>
  </si>
  <si>
    <t>tétel</t>
  </si>
  <si>
    <t>Járda alatti csőáteresz készítése terv szerint. DN300 KG-PVC SN8.</t>
  </si>
  <si>
    <t>Közmű szerelvények, fedlapok szintbeállítása</t>
  </si>
  <si>
    <t>Meglévő oszlop áthelyezése jelzőtáblákkal együtt</t>
  </si>
  <si>
    <t>Tér- vagy járdaburkolat készítése, betonburkolókőből soros, halszálka, parketta vagykazettás kötésben, homokágyazatba fektetve
6 cm-es kövel
kapcsolódási osztály: C, fektetési mintázat: F2, szín: világosszürke</t>
  </si>
  <si>
    <t>62-003-008.M</t>
  </si>
  <si>
    <t xml:space="preserve">Simító hengerlésa földmű (tükör és padka) felületén,
gépi erővel,
3,0 m-nél nagyobb szélességnél
</t>
  </si>
  <si>
    <t>Földkitermelés bevágásban vagy anyagnyerő helyenés töltés- vagy depóniakészítés tömörítés nélkül, gépi erővel,
18%-os terephajlásig, I-IV. oszt. talajban,
szállítással,
0-1600,0 m között,
200,1-400,0 m között</t>
  </si>
  <si>
    <t>Beton vagy bazaltbeton járdalap bontása,
homokos kavicságyazattal</t>
  </si>
  <si>
    <t>62-001-005.1</t>
  </si>
  <si>
    <t>KE/044/00313-5/2025. ügyszámú Határozat III. d) pontja szerinti ideiglenes jelzőtáblák ("Egyéb veszély" jelzőtábla "Forgalmi rend változás" kiegészítő táblával) kihelyezése 3 hónap időtartamra</t>
  </si>
  <si>
    <t>Nincsenek.</t>
  </si>
  <si>
    <t>Útburkolati jelek készítése,
melegplasztik burkolatijel festékkel,
kézi jel, tartós fehér</t>
  </si>
  <si>
    <t>MINDÖSSZESEN (nettó):</t>
  </si>
  <si>
    <r>
      <t>Munkanem összesen</t>
    </r>
    <r>
      <rPr>
        <sz val="10"/>
        <color theme="1"/>
        <rFont val="Calibri"/>
        <family val="2"/>
        <charset val="238"/>
      </rPr>
      <t xml:space="preserve"> (nettó)</t>
    </r>
    <r>
      <rPr>
        <b/>
        <sz val="10"/>
        <color theme="1"/>
        <rFont val="Calibri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</si>
</sst>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Ft&quot;;\-#,##0\ &quot;Ft&quot;"/>
    <numFmt numFmtId="43" formatCode="_-* #,##0.00_-;\-* #,##0.00_-;_-* &quot;-&quot;??_-;_-@_-"/>
    <numFmt numFmtId="164" formatCode="_-* #,##0.00\ _F_t_-;\-* #,##0.00\ _F_t_-;_-* &quot;-&quot;??\ _F_t_-;_-@_-"/>
    <numFmt numFmtId="165" formatCode="#,##0\ &quot;Ft&quot;"/>
    <numFmt numFmtId="166" formatCode="_-* #,##0.00\ _H_U_F_-;\-* #,##0.00\ _H_U_F_-;_-* &quot;-&quot;??\ _H_U_F_-;_-@_-"/>
    <numFmt numFmtId="167" formatCode="_-* #,##0\ [$Ft-40E]_-;\-* #,##0\ [$Ft-40E]_-;_-* &quot;-&quot;??\ [$Ft-40E]_-;_-@_-"/>
    <numFmt numFmtId="168" formatCode="_-* #,##0\ _H_U_F_-;\-* #,##0\ _H_U_F_-;_-* &quot;-&quot;??\ _H_U_F_-;_-@_-"/>
  </numFmts>
  <fonts count="3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sz val="10"/>
      <name val="Verdana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u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sz val="12"/>
      <color theme="0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6" fillId="0" borderId="0" applyFont="0" applyFill="0" applyBorder="0" applyAlignment="0" applyProtection="0"/>
    <xf numFmtId="0" fontId="5" fillId="0" borderId="0"/>
    <xf numFmtId="0" fontId="4" fillId="0" borderId="0"/>
    <xf numFmtId="0" fontId="8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12" fillId="0" borderId="0" xfId="3" applyFont="1" applyAlignment="1">
      <alignment vertical="center"/>
    </xf>
    <xf numFmtId="0" fontId="13" fillId="0" borderId="0" xfId="3" applyFont="1" applyAlignment="1">
      <alignment horizontal="left" vertical="center" wrapText="1"/>
    </xf>
    <xf numFmtId="0" fontId="11" fillId="0" borderId="0" xfId="3" applyFont="1" applyAlignment="1">
      <alignment vertical="center" wrapText="1"/>
    </xf>
    <xf numFmtId="0" fontId="14" fillId="0" borderId="0" xfId="3" quotePrefix="1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indent="1"/>
    </xf>
    <xf numFmtId="0" fontId="11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left" vertical="center" indent="1"/>
    </xf>
    <xf numFmtId="0" fontId="10" fillId="0" borderId="0" xfId="3" applyFont="1" applyAlignment="1">
      <alignment vertical="center"/>
    </xf>
    <xf numFmtId="0" fontId="11" fillId="0" borderId="2" xfId="3" applyFont="1" applyBorder="1" applyAlignment="1">
      <alignment vertical="center"/>
    </xf>
    <xf numFmtId="0" fontId="11" fillId="0" borderId="2" xfId="3" applyFont="1" applyBorder="1" applyAlignment="1">
      <alignment horizontal="right" vertical="center"/>
    </xf>
    <xf numFmtId="165" fontId="11" fillId="0" borderId="2" xfId="3" applyNumberFormat="1" applyFont="1" applyBorder="1" applyAlignment="1">
      <alignment vertical="center"/>
    </xf>
    <xf numFmtId="10" fontId="11" fillId="0" borderId="2" xfId="3" applyNumberFormat="1" applyFont="1" applyBorder="1" applyAlignment="1">
      <alignment vertical="center"/>
    </xf>
    <xf numFmtId="0" fontId="9" fillId="0" borderId="0" xfId="4" applyFont="1" applyAlignment="1">
      <alignment horizontal="left" vertical="top" wrapText="1"/>
    </xf>
    <xf numFmtId="0" fontId="7" fillId="0" borderId="0" xfId="4" applyFont="1" applyAlignment="1">
      <alignment horizontal="left" vertical="top"/>
    </xf>
    <xf numFmtId="0" fontId="12" fillId="0" borderId="0" xfId="3" applyFont="1" applyAlignment="1">
      <alignment horizontal="left" vertical="top"/>
    </xf>
    <xf numFmtId="0" fontId="20" fillId="0" borderId="0" xfId="5" applyFont="1" applyAlignment="1">
      <alignment vertical="center"/>
    </xf>
    <xf numFmtId="0" fontId="24" fillId="0" borderId="0" xfId="5" applyFont="1" applyAlignment="1">
      <alignment vertical="center"/>
    </xf>
    <xf numFmtId="0" fontId="3" fillId="0" borderId="0" xfId="5" applyAlignment="1">
      <alignment vertical="center"/>
    </xf>
    <xf numFmtId="0" fontId="24" fillId="0" borderId="0" xfId="5" applyFont="1" applyAlignment="1">
      <alignment horizontal="left" vertical="center"/>
    </xf>
    <xf numFmtId="0" fontId="24" fillId="0" borderId="1" xfId="5" applyFont="1" applyBorder="1" applyAlignment="1">
      <alignment horizontal="right" vertical="center"/>
    </xf>
    <xf numFmtId="0" fontId="26" fillId="0" borderId="0" xfId="5" applyFont="1" applyAlignment="1">
      <alignment vertical="center"/>
    </xf>
    <xf numFmtId="0" fontId="26" fillId="0" borderId="0" xfId="5" applyFont="1" applyAlignment="1">
      <alignment horizontal="left" vertical="center"/>
    </xf>
    <xf numFmtId="0" fontId="27" fillId="0" borderId="4" xfId="5" applyFont="1" applyBorder="1" applyAlignment="1">
      <alignment vertical="center"/>
    </xf>
    <xf numFmtId="0" fontId="27" fillId="0" borderId="0" xfId="5" applyFont="1" applyAlignment="1">
      <alignment vertical="center"/>
    </xf>
    <xf numFmtId="0" fontId="24" fillId="0" borderId="1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167" fontId="26" fillId="2" borderId="1" xfId="6" applyNumberFormat="1" applyFont="1" applyFill="1" applyBorder="1" applyAlignment="1" applyProtection="1">
      <alignment horizontal="center" vertical="center"/>
      <protection locked="0"/>
    </xf>
    <xf numFmtId="167" fontId="26" fillId="0" borderId="1" xfId="6" applyNumberFormat="1" applyFont="1" applyBorder="1" applyAlignment="1" applyProtection="1">
      <alignment horizontal="center" vertical="center"/>
    </xf>
    <xf numFmtId="0" fontId="26" fillId="0" borderId="0" xfId="5" applyFont="1" applyAlignment="1">
      <alignment horizontal="center" vertical="center"/>
    </xf>
    <xf numFmtId="168" fontId="27" fillId="0" borderId="0" xfId="6" applyNumberFormat="1" applyFont="1" applyBorder="1" applyAlignment="1" applyProtection="1">
      <alignment horizontal="center" vertical="center"/>
    </xf>
    <xf numFmtId="168" fontId="26" fillId="0" borderId="0" xfId="6" applyNumberFormat="1" applyFont="1" applyBorder="1" applyAlignment="1" applyProtection="1">
      <alignment horizontal="center" vertical="center"/>
    </xf>
    <xf numFmtId="0" fontId="27" fillId="0" borderId="0" xfId="5" applyFont="1" applyAlignment="1">
      <alignment horizontal="left" vertical="center" wrapText="1"/>
    </xf>
    <xf numFmtId="0" fontId="26" fillId="0" borderId="0" xfId="5" applyFont="1" applyAlignment="1">
      <alignment horizontal="left" vertical="center" wrapText="1"/>
    </xf>
    <xf numFmtId="0" fontId="27" fillId="0" borderId="1" xfId="5" applyFont="1" applyBorder="1" applyAlignment="1">
      <alignment horizontal="center" vertical="center"/>
    </xf>
    <xf numFmtId="14" fontId="27" fillId="0" borderId="0" xfId="5" applyNumberFormat="1" applyFont="1" applyAlignment="1">
      <alignment vertical="center"/>
    </xf>
    <xf numFmtId="0" fontId="27" fillId="0" borderId="0" xfId="5" applyFont="1" applyAlignment="1">
      <alignment horizontal="center" vertical="center"/>
    </xf>
    <xf numFmtId="0" fontId="26" fillId="0" borderId="11" xfId="5" applyFont="1" applyBorder="1" applyAlignment="1">
      <alignment horizontal="left" vertical="center" wrapText="1"/>
    </xf>
    <xf numFmtId="167" fontId="26" fillId="2" borderId="1" xfId="5" applyNumberFormat="1" applyFont="1" applyFill="1" applyBorder="1" applyAlignment="1" applyProtection="1">
      <alignment horizontal="left" vertical="center" wrapText="1"/>
      <protection locked="0"/>
    </xf>
    <xf numFmtId="0" fontId="30" fillId="3" borderId="0" xfId="4" applyFont="1" applyFill="1" applyAlignment="1">
      <alignment vertical="center"/>
    </xf>
    <xf numFmtId="14" fontId="18" fillId="3" borderId="0" xfId="4" applyNumberFormat="1" applyFont="1" applyFill="1" applyAlignment="1">
      <alignment vertical="center"/>
    </xf>
    <xf numFmtId="0" fontId="31" fillId="0" borderId="0" xfId="5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/>
    </xf>
    <xf numFmtId="0" fontId="33" fillId="5" borderId="5" xfId="0" applyFont="1" applyFill="1" applyBorder="1" applyAlignment="1">
      <alignment horizontal="left" vertical="top"/>
    </xf>
    <xf numFmtId="0" fontId="32" fillId="0" borderId="0" xfId="0" applyFont="1" applyAlignment="1">
      <alignment vertical="top" wrapText="1"/>
    </xf>
    <xf numFmtId="0" fontId="32" fillId="5" borderId="7" xfId="0" applyFont="1" applyFill="1" applyBorder="1" applyAlignment="1">
      <alignment horizontal="center" vertical="top" wrapText="1"/>
    </xf>
    <xf numFmtId="0" fontId="32" fillId="5" borderId="7" xfId="0" applyFont="1" applyFill="1" applyBorder="1" applyAlignment="1">
      <alignment horizontal="left" vertical="top" wrapText="1"/>
    </xf>
    <xf numFmtId="0" fontId="32" fillId="0" borderId="12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left" vertical="top" wrapText="1"/>
    </xf>
    <xf numFmtId="165" fontId="33" fillId="0" borderId="12" xfId="0" applyNumberFormat="1" applyFont="1" applyBorder="1" applyAlignment="1">
      <alignment horizontal="right" vertical="top" wrapText="1"/>
    </xf>
    <xf numFmtId="165" fontId="33" fillId="2" borderId="12" xfId="0" applyNumberFormat="1" applyFont="1" applyFill="1" applyBorder="1" applyAlignment="1" applyProtection="1">
      <alignment horizontal="right" vertical="top" wrapText="1"/>
      <protection locked="0"/>
    </xf>
    <xf numFmtId="165" fontId="32" fillId="0" borderId="12" xfId="0" applyNumberFormat="1" applyFont="1" applyBorder="1" applyAlignment="1">
      <alignment horizontal="right" vertical="top" wrapText="1"/>
    </xf>
    <xf numFmtId="0" fontId="32" fillId="0" borderId="13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left" vertical="top" wrapText="1"/>
    </xf>
    <xf numFmtId="0" fontId="33" fillId="0" borderId="13" xfId="0" applyFont="1" applyBorder="1" applyAlignment="1">
      <alignment horizontal="center" vertical="top" wrapText="1"/>
    </xf>
    <xf numFmtId="165" fontId="33" fillId="0" borderId="13" xfId="0" applyNumberFormat="1" applyFont="1" applyBorder="1" applyAlignment="1">
      <alignment horizontal="right" vertical="top" wrapText="1"/>
    </xf>
    <xf numFmtId="165" fontId="33" fillId="2" borderId="13" xfId="0" applyNumberFormat="1" applyFont="1" applyFill="1" applyBorder="1" applyAlignment="1" applyProtection="1">
      <alignment horizontal="right" vertical="top" wrapText="1"/>
      <protection locked="0"/>
    </xf>
    <xf numFmtId="165" fontId="32" fillId="0" borderId="13" xfId="0" applyNumberFormat="1" applyFont="1" applyBorder="1" applyAlignment="1">
      <alignment horizontal="right" vertical="top" wrapText="1"/>
    </xf>
    <xf numFmtId="0" fontId="33" fillId="6" borderId="14" xfId="0" applyFont="1" applyFill="1" applyBorder="1" applyAlignment="1">
      <alignment horizontal="left" vertical="top"/>
    </xf>
    <xf numFmtId="0" fontId="32" fillId="6" borderId="14" xfId="0" applyFont="1" applyFill="1" applyBorder="1" applyAlignment="1">
      <alignment horizontal="center" vertical="top"/>
    </xf>
    <xf numFmtId="0" fontId="32" fillId="6" borderId="14" xfId="0" applyFont="1" applyFill="1" applyBorder="1" applyAlignment="1">
      <alignment horizontal="left" vertical="top"/>
    </xf>
    <xf numFmtId="0" fontId="33" fillId="6" borderId="14" xfId="0" applyFont="1" applyFill="1" applyBorder="1" applyAlignment="1">
      <alignment horizontal="center" vertical="top"/>
    </xf>
    <xf numFmtId="165" fontId="33" fillId="6" borderId="14" xfId="0" applyNumberFormat="1" applyFont="1" applyFill="1" applyBorder="1" applyAlignment="1">
      <alignment horizontal="right" vertical="top"/>
    </xf>
    <xf numFmtId="165" fontId="33" fillId="5" borderId="5" xfId="0" applyNumberFormat="1" applyFont="1" applyFill="1" applyBorder="1" applyAlignment="1">
      <alignment horizontal="right" vertical="top"/>
    </xf>
    <xf numFmtId="165" fontId="32" fillId="5" borderId="7" xfId="0" applyNumberFormat="1" applyFont="1" applyFill="1" applyBorder="1" applyAlignment="1">
      <alignment horizontal="right" vertical="top" wrapText="1"/>
    </xf>
    <xf numFmtId="0" fontId="32" fillId="0" borderId="15" xfId="0" applyFont="1" applyBorder="1" applyAlignment="1">
      <alignment horizontal="center" vertical="top" wrapText="1"/>
    </xf>
    <xf numFmtId="0" fontId="32" fillId="0" borderId="15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center" vertical="top" wrapText="1"/>
    </xf>
    <xf numFmtId="165" fontId="33" fillId="0" borderId="15" xfId="0" applyNumberFormat="1" applyFont="1" applyBorder="1" applyAlignment="1">
      <alignment horizontal="right" vertical="top" wrapText="1"/>
    </xf>
    <xf numFmtId="165" fontId="33" fillId="2" borderId="16" xfId="0" applyNumberFormat="1" applyFont="1" applyFill="1" applyBorder="1" applyAlignment="1" applyProtection="1">
      <alignment horizontal="right" vertical="top" wrapText="1"/>
      <protection locked="0"/>
    </xf>
    <xf numFmtId="0" fontId="32" fillId="0" borderId="16" xfId="0" applyFont="1" applyBorder="1" applyAlignment="1">
      <alignment horizontal="center" vertical="top" wrapText="1"/>
    </xf>
    <xf numFmtId="0" fontId="32" fillId="0" borderId="16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center" vertical="top" wrapText="1"/>
    </xf>
    <xf numFmtId="0" fontId="32" fillId="0" borderId="16" xfId="0" applyFont="1" applyBorder="1" applyAlignment="1">
      <alignment horizontal="center" vertical="top" shrinkToFit="1"/>
    </xf>
    <xf numFmtId="165" fontId="33" fillId="0" borderId="16" xfId="0" applyNumberFormat="1" applyFont="1" applyBorder="1" applyAlignment="1">
      <alignment horizontal="right" vertical="top" wrapText="1"/>
    </xf>
    <xf numFmtId="165" fontId="32" fillId="0" borderId="16" xfId="0" applyNumberFormat="1" applyFont="1" applyBorder="1" applyAlignment="1">
      <alignment horizontal="right" vertical="top" wrapText="1"/>
    </xf>
    <xf numFmtId="0" fontId="32" fillId="0" borderId="13" xfId="0" applyFont="1" applyBorder="1" applyAlignment="1">
      <alignment horizontal="center" vertical="top" shrinkToFit="1"/>
    </xf>
    <xf numFmtId="0" fontId="32" fillId="0" borderId="13" xfId="0" applyFont="1" applyBorder="1" applyAlignment="1">
      <alignment wrapText="1"/>
    </xf>
    <xf numFmtId="165" fontId="33" fillId="0" borderId="13" xfId="0" applyNumberFormat="1" applyFont="1" applyBorder="1" applyAlignment="1">
      <alignment horizontal="right"/>
    </xf>
    <xf numFmtId="0" fontId="34" fillId="7" borderId="14" xfId="0" applyFont="1" applyFill="1" applyBorder="1" applyAlignment="1">
      <alignment horizontal="left" vertical="top"/>
    </xf>
    <xf numFmtId="0" fontId="35" fillId="7" borderId="14" xfId="0" applyFont="1" applyFill="1" applyBorder="1" applyAlignment="1">
      <alignment horizontal="center" vertical="top"/>
    </xf>
    <xf numFmtId="0" fontId="35" fillId="7" borderId="14" xfId="0" applyFont="1" applyFill="1" applyBorder="1" applyAlignment="1">
      <alignment horizontal="left" vertical="top"/>
    </xf>
    <xf numFmtId="0" fontId="34" fillId="7" borderId="14" xfId="0" applyFont="1" applyFill="1" applyBorder="1" applyAlignment="1">
      <alignment horizontal="center" vertical="top"/>
    </xf>
    <xf numFmtId="165" fontId="34" fillId="7" borderId="14" xfId="0" applyNumberFormat="1" applyFont="1" applyFill="1" applyBorder="1" applyAlignment="1">
      <alignment horizontal="right" vertical="top"/>
    </xf>
    <xf numFmtId="0" fontId="33" fillId="0" borderId="12" xfId="0" applyFont="1" applyBorder="1" applyAlignment="1">
      <alignment horizontal="right" vertical="top" wrapText="1"/>
    </xf>
    <xf numFmtId="0" fontId="33" fillId="0" borderId="13" xfId="0" applyFont="1" applyBorder="1" applyAlignment="1">
      <alignment horizontal="right" vertical="top" wrapText="1"/>
    </xf>
    <xf numFmtId="0" fontId="33" fillId="0" borderId="15" xfId="0" applyFont="1" applyBorder="1" applyAlignment="1">
      <alignment horizontal="right" vertical="top" wrapText="1"/>
    </xf>
    <xf numFmtId="0" fontId="33" fillId="0" borderId="16" xfId="0" applyFont="1" applyBorder="1" applyAlignment="1">
      <alignment horizontal="right" vertical="top" wrapText="1"/>
    </xf>
    <xf numFmtId="0" fontId="32" fillId="0" borderId="16" xfId="0" applyFont="1" applyBorder="1" applyAlignment="1">
      <alignment horizontal="left" vertical="top" shrinkToFit="1"/>
    </xf>
    <xf numFmtId="0" fontId="32" fillId="0" borderId="13" xfId="0" applyFont="1" applyBorder="1" applyAlignment="1">
      <alignment horizontal="left" vertical="top" shrinkToFit="1"/>
    </xf>
    <xf numFmtId="0" fontId="36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 wrapText="1"/>
    </xf>
    <xf numFmtId="3" fontId="33" fillId="0" borderId="13" xfId="0" applyNumberFormat="1" applyFont="1" applyBorder="1" applyAlignment="1">
      <alignment horizontal="center" vertical="top" wrapText="1"/>
    </xf>
    <xf numFmtId="3" fontId="32" fillId="0" borderId="13" xfId="0" applyNumberFormat="1" applyFont="1" applyBorder="1" applyAlignment="1">
      <alignment horizontal="center" vertical="top" wrapText="1"/>
    </xf>
    <xf numFmtId="3" fontId="36" fillId="0" borderId="0" xfId="0" applyNumberFormat="1" applyFont="1" applyAlignment="1">
      <alignment horizontal="center" vertical="top" wrapText="1"/>
    </xf>
    <xf numFmtId="0" fontId="32" fillId="0" borderId="13" xfId="0" applyFont="1" applyBorder="1" applyAlignment="1">
      <alignment vertical="top" wrapText="1"/>
    </xf>
    <xf numFmtId="0" fontId="32" fillId="0" borderId="13" xfId="0" applyFont="1" applyBorder="1" applyAlignment="1">
      <alignment horizontal="center" vertical="top"/>
    </xf>
    <xf numFmtId="165" fontId="33" fillId="0" borderId="13" xfId="0" applyNumberFormat="1" applyFont="1" applyBorder="1" applyAlignment="1">
      <alignment horizontal="center" vertical="top" wrapText="1"/>
    </xf>
    <xf numFmtId="165" fontId="33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32" fillId="0" borderId="13" xfId="0" applyNumberFormat="1" applyFont="1" applyBorder="1" applyAlignment="1">
      <alignment horizontal="center" vertical="top" wrapText="1"/>
    </xf>
    <xf numFmtId="165" fontId="33" fillId="0" borderId="15" xfId="0" applyNumberFormat="1" applyFont="1" applyBorder="1" applyAlignment="1">
      <alignment horizontal="center" vertical="top" wrapText="1"/>
    </xf>
    <xf numFmtId="165" fontId="33" fillId="2" borderId="16" xfId="0" applyNumberFormat="1" applyFont="1" applyFill="1" applyBorder="1" applyAlignment="1" applyProtection="1">
      <alignment horizontal="center" vertical="top" wrapText="1"/>
      <protection locked="0"/>
    </xf>
    <xf numFmtId="165" fontId="33" fillId="0" borderId="13" xfId="0" applyNumberFormat="1" applyFont="1" applyBorder="1" applyAlignment="1">
      <alignment horizontal="right" vertical="top"/>
    </xf>
    <xf numFmtId="0" fontId="37" fillId="0" borderId="0" xfId="9" applyFont="1" applyAlignment="1">
      <alignment vertical="top" wrapText="1"/>
    </xf>
    <xf numFmtId="0" fontId="37" fillId="0" borderId="0" xfId="9" applyFont="1" applyAlignment="1">
      <alignment horizontal="left" vertical="top" wrapText="1"/>
    </xf>
    <xf numFmtId="0" fontId="37" fillId="0" borderId="0" xfId="9" applyFont="1" applyAlignment="1">
      <alignment horizontal="right" vertical="top" wrapText="1"/>
    </xf>
    <xf numFmtId="0" fontId="38" fillId="0" borderId="0" xfId="7" applyFont="1" applyAlignment="1">
      <alignment vertical="top" wrapText="1"/>
    </xf>
    <xf numFmtId="0" fontId="38" fillId="5" borderId="3" xfId="7" applyFont="1" applyFill="1" applyBorder="1" applyAlignment="1">
      <alignment horizontal="left" vertical="top" wrapText="1"/>
    </xf>
    <xf numFmtId="0" fontId="38" fillId="5" borderId="3" xfId="7" applyFont="1" applyFill="1" applyBorder="1" applyAlignment="1">
      <alignment vertical="top" wrapText="1"/>
    </xf>
    <xf numFmtId="0" fontId="38" fillId="5" borderId="7" xfId="7" applyFont="1" applyFill="1" applyBorder="1" applyAlignment="1">
      <alignment horizontal="right" vertical="top" wrapText="1"/>
    </xf>
    <xf numFmtId="0" fontId="38" fillId="5" borderId="7" xfId="7" applyFont="1" applyFill="1" applyBorder="1" applyAlignment="1">
      <alignment vertical="top" wrapText="1"/>
    </xf>
    <xf numFmtId="0" fontId="38" fillId="5" borderId="7" xfId="7" applyFont="1" applyFill="1" applyBorder="1" applyAlignment="1">
      <alignment horizontal="center" vertical="top" wrapText="1"/>
    </xf>
    <xf numFmtId="0" fontId="38" fillId="0" borderId="0" xfId="9" applyFont="1" applyAlignment="1">
      <alignment vertical="top" wrapText="1"/>
    </xf>
    <xf numFmtId="0" fontId="37" fillId="0" borderId="3" xfId="9" applyFont="1" applyBorder="1" applyAlignment="1">
      <alignment horizontal="left" vertical="top" wrapText="1"/>
    </xf>
    <xf numFmtId="49" fontId="37" fillId="0" borderId="3" xfId="9" applyNumberFormat="1" applyFont="1" applyBorder="1" applyAlignment="1">
      <alignment vertical="top" wrapText="1"/>
    </xf>
    <xf numFmtId="0" fontId="37" fillId="0" borderId="3" xfId="9" applyFont="1" applyBorder="1" applyAlignment="1">
      <alignment vertical="top" wrapText="1"/>
    </xf>
    <xf numFmtId="49" fontId="37" fillId="0" borderId="0" xfId="9" applyNumberFormat="1" applyFont="1" applyAlignment="1">
      <alignment vertical="top" wrapText="1"/>
    </xf>
    <xf numFmtId="0" fontId="32" fillId="0" borderId="0" xfId="9" applyFont="1" applyAlignment="1">
      <alignment vertical="top" wrapText="1"/>
    </xf>
    <xf numFmtId="0" fontId="38" fillId="0" borderId="7" xfId="9" applyFont="1" applyBorder="1" applyAlignment="1">
      <alignment horizontal="left" vertical="top" wrapText="1"/>
    </xf>
    <xf numFmtId="0" fontId="38" fillId="0" borderId="7" xfId="7" applyFont="1" applyBorder="1" applyAlignment="1">
      <alignment vertical="top" wrapText="1"/>
    </xf>
    <xf numFmtId="0" fontId="38" fillId="0" borderId="7" xfId="9" applyFont="1" applyBorder="1" applyAlignment="1">
      <alignment horizontal="right" vertical="top" wrapText="1"/>
    </xf>
    <xf numFmtId="0" fontId="38" fillId="0" borderId="7" xfId="9" applyFont="1" applyBorder="1" applyAlignment="1">
      <alignment vertical="top" wrapText="1"/>
    </xf>
    <xf numFmtId="0" fontId="37" fillId="0" borderId="0" xfId="7" applyFont="1" applyAlignment="1">
      <alignment horizontal="left" vertical="top" wrapText="1"/>
    </xf>
    <xf numFmtId="0" fontId="37" fillId="0" borderId="0" xfId="7" applyFont="1" applyAlignment="1">
      <alignment vertical="top" wrapText="1"/>
    </xf>
    <xf numFmtId="0" fontId="37" fillId="0" borderId="0" xfId="7" applyFont="1" applyAlignment="1">
      <alignment horizontal="right" vertical="top" wrapText="1"/>
    </xf>
    <xf numFmtId="0" fontId="37" fillId="0" borderId="3" xfId="7" applyFont="1" applyBorder="1" applyAlignment="1">
      <alignment horizontal="left" vertical="top" wrapText="1"/>
    </xf>
    <xf numFmtId="49" fontId="37" fillId="0" borderId="3" xfId="7" applyNumberFormat="1" applyFont="1" applyBorder="1" applyAlignment="1">
      <alignment vertical="top" wrapText="1"/>
    </xf>
    <xf numFmtId="0" fontId="37" fillId="0" borderId="3" xfId="7" applyFont="1" applyBorder="1" applyAlignment="1">
      <alignment vertical="top" wrapText="1"/>
    </xf>
    <xf numFmtId="49" fontId="37" fillId="0" borderId="0" xfId="7" applyNumberFormat="1" applyFont="1" applyAlignment="1">
      <alignment vertical="top" wrapText="1"/>
    </xf>
    <xf numFmtId="0" fontId="32" fillId="0" borderId="0" xfId="7" applyFont="1" applyAlignment="1">
      <alignment vertical="top" wrapText="1"/>
    </xf>
    <xf numFmtId="0" fontId="38" fillId="0" borderId="7" xfId="7" applyFont="1" applyBorder="1" applyAlignment="1">
      <alignment horizontal="left" vertical="top" wrapText="1"/>
    </xf>
    <xf numFmtId="0" fontId="38" fillId="0" borderId="7" xfId="7" applyFont="1" applyBorder="1" applyAlignment="1">
      <alignment horizontal="right" vertical="top" wrapText="1"/>
    </xf>
    <xf numFmtId="5" fontId="37" fillId="0" borderId="0" xfId="8" applyNumberFormat="1" applyFont="1" applyAlignment="1">
      <alignment horizontal="right" vertical="top" wrapText="1"/>
    </xf>
    <xf numFmtId="5" fontId="37" fillId="2" borderId="0" xfId="8" applyNumberFormat="1" applyFont="1" applyFill="1" applyAlignment="1" applyProtection="1">
      <alignment horizontal="right" vertical="top" wrapText="1"/>
      <protection locked="0"/>
    </xf>
    <xf numFmtId="5" fontId="37" fillId="0" borderId="0" xfId="10" applyNumberFormat="1" applyFont="1" applyAlignment="1">
      <alignment horizontal="right" vertical="top" wrapText="1"/>
    </xf>
    <xf numFmtId="5" fontId="38" fillId="0" borderId="7" xfId="10" applyNumberFormat="1" applyFont="1" applyBorder="1" applyAlignment="1">
      <alignment horizontal="right" vertical="top" wrapText="1"/>
    </xf>
    <xf numFmtId="5" fontId="38" fillId="0" borderId="7" xfId="8" applyNumberFormat="1" applyFont="1" applyBorder="1" applyAlignment="1">
      <alignment horizontal="right" vertical="top" wrapText="1"/>
    </xf>
    <xf numFmtId="167" fontId="27" fillId="0" borderId="1" xfId="6" applyNumberFormat="1" applyFont="1" applyBorder="1" applyAlignment="1" applyProtection="1">
      <alignment horizontal="center" vertical="center"/>
    </xf>
    <xf numFmtId="0" fontId="26" fillId="2" borderId="0" xfId="5" applyFont="1" applyFill="1" applyAlignment="1" applyProtection="1">
      <alignment horizontal="left" vertical="center"/>
      <protection locked="0"/>
    </xf>
    <xf numFmtId="0" fontId="26" fillId="0" borderId="0" xfId="5" applyFont="1" applyAlignment="1">
      <alignment horizontal="center" vertical="center"/>
    </xf>
    <xf numFmtId="0" fontId="26" fillId="0" borderId="3" xfId="5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/>
    </xf>
    <xf numFmtId="0" fontId="27" fillId="0" borderId="0" xfId="5" applyFont="1" applyAlignment="1">
      <alignment horizontal="left" vertical="center" wrapText="1"/>
    </xf>
    <xf numFmtId="0" fontId="26" fillId="0" borderId="0" xfId="5" applyFont="1" applyAlignment="1">
      <alignment horizontal="left" vertical="center" wrapText="1"/>
    </xf>
    <xf numFmtId="0" fontId="26" fillId="0" borderId="1" xfId="5" applyFont="1" applyBorder="1" applyAlignment="1">
      <alignment horizontal="left" vertical="center" wrapText="1"/>
    </xf>
    <xf numFmtId="0" fontId="26" fillId="0" borderId="11" xfId="5" applyFont="1" applyBorder="1" applyAlignment="1">
      <alignment horizontal="center" vertical="center" wrapText="1"/>
    </xf>
    <xf numFmtId="0" fontId="26" fillId="2" borderId="1" xfId="5" applyFont="1" applyFill="1" applyBorder="1" applyAlignment="1" applyProtection="1">
      <alignment horizontal="center" vertical="center" wrapText="1"/>
      <protection locked="0"/>
    </xf>
    <xf numFmtId="0" fontId="27" fillId="2" borderId="8" xfId="5" applyFont="1" applyFill="1" applyBorder="1" applyAlignment="1" applyProtection="1">
      <alignment horizontal="left" vertical="top" wrapText="1"/>
      <protection locked="0"/>
    </xf>
    <xf numFmtId="0" fontId="27" fillId="2" borderId="7" xfId="5" applyFont="1" applyFill="1" applyBorder="1" applyAlignment="1" applyProtection="1">
      <alignment horizontal="left" vertical="top" wrapText="1"/>
      <protection locked="0"/>
    </xf>
    <xf numFmtId="0" fontId="27" fillId="2" borderId="9" xfId="5" applyFont="1" applyFill="1" applyBorder="1" applyAlignment="1" applyProtection="1">
      <alignment horizontal="left" vertical="top" wrapText="1"/>
      <protection locked="0"/>
    </xf>
    <xf numFmtId="0" fontId="26" fillId="4" borderId="8" xfId="5" applyFont="1" applyFill="1" applyBorder="1" applyAlignment="1">
      <alignment horizontal="left" vertical="top" wrapText="1"/>
    </xf>
    <xf numFmtId="0" fontId="26" fillId="4" borderId="7" xfId="5" applyFont="1" applyFill="1" applyBorder="1" applyAlignment="1">
      <alignment horizontal="left" vertical="top" wrapText="1"/>
    </xf>
    <xf numFmtId="0" fontId="26" fillId="4" borderId="9" xfId="5" applyFont="1" applyFill="1" applyBorder="1" applyAlignment="1">
      <alignment horizontal="left" vertical="top" wrapText="1"/>
    </xf>
    <xf numFmtId="14" fontId="27" fillId="2" borderId="8" xfId="5" applyNumberFormat="1" applyFont="1" applyFill="1" applyBorder="1" applyAlignment="1" applyProtection="1">
      <alignment horizontal="center" vertical="center"/>
      <protection locked="0"/>
    </xf>
    <xf numFmtId="14" fontId="27" fillId="2" borderId="9" xfId="5" applyNumberFormat="1" applyFont="1" applyFill="1" applyBorder="1" applyAlignment="1" applyProtection="1">
      <alignment horizontal="center" vertical="center"/>
      <protection locked="0"/>
    </xf>
    <xf numFmtId="0" fontId="24" fillId="0" borderId="8" xfId="5" applyFont="1" applyBorder="1" applyAlignment="1">
      <alignment horizontal="left" vertical="center"/>
    </xf>
    <xf numFmtId="0" fontId="24" fillId="0" borderId="9" xfId="5" applyFont="1" applyBorder="1" applyAlignment="1">
      <alignment horizontal="left" vertical="center"/>
    </xf>
    <xf numFmtId="0" fontId="25" fillId="2" borderId="8" xfId="5" applyFont="1" applyFill="1" applyBorder="1" applyAlignment="1" applyProtection="1">
      <alignment horizontal="left" vertical="center"/>
      <protection locked="0"/>
    </xf>
    <xf numFmtId="0" fontId="25" fillId="2" borderId="7" xfId="5" applyFont="1" applyFill="1" applyBorder="1" applyAlignment="1" applyProtection="1">
      <alignment horizontal="left" vertical="center"/>
      <protection locked="0"/>
    </xf>
    <xf numFmtId="0" fontId="25" fillId="2" borderId="9" xfId="5" applyFont="1" applyFill="1" applyBorder="1" applyAlignment="1" applyProtection="1">
      <alignment horizontal="left" vertical="center"/>
      <protection locked="0"/>
    </xf>
    <xf numFmtId="0" fontId="27" fillId="0" borderId="6" xfId="5" applyFont="1" applyBorder="1" applyAlignment="1">
      <alignment horizontal="left" vertical="center" wrapText="1"/>
    </xf>
    <xf numFmtId="0" fontId="27" fillId="0" borderId="10" xfId="5" applyFont="1" applyBorder="1" applyAlignment="1">
      <alignment horizontal="left" vertical="center" wrapText="1"/>
    </xf>
    <xf numFmtId="0" fontId="21" fillId="0" borderId="0" xfId="5" applyFont="1" applyAlignment="1">
      <alignment horizontal="center" vertical="center"/>
    </xf>
    <xf numFmtId="0" fontId="22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165" fontId="10" fillId="0" borderId="3" xfId="3" applyNumberFormat="1" applyFont="1" applyBorder="1" applyAlignment="1">
      <alignment horizontal="center" vertical="center"/>
    </xf>
    <xf numFmtId="0" fontId="15" fillId="2" borderId="0" xfId="3" applyFont="1" applyFill="1" applyAlignment="1" applyProtection="1">
      <alignment horizontal="left" vertical="center" indent="2"/>
      <protection locked="0"/>
    </xf>
    <xf numFmtId="0" fontId="16" fillId="2" borderId="0" xfId="3" applyFont="1" applyFill="1" applyAlignment="1" applyProtection="1">
      <alignment horizontal="left" vertical="center" indent="2"/>
      <protection locked="0"/>
    </xf>
    <xf numFmtId="0" fontId="17" fillId="3" borderId="0" xfId="3" applyFont="1" applyFill="1" applyAlignment="1">
      <alignment horizontal="center" vertical="center" wrapText="1"/>
    </xf>
    <xf numFmtId="0" fontId="10" fillId="0" borderId="0" xfId="3" applyFont="1" applyAlignment="1">
      <alignment horizontal="left" vertical="top" wrapText="1" indent="2"/>
    </xf>
    <xf numFmtId="0" fontId="17" fillId="3" borderId="2" xfId="3" applyFont="1" applyFill="1" applyBorder="1" applyAlignment="1">
      <alignment horizontal="left" vertical="center" wrapText="1"/>
    </xf>
    <xf numFmtId="165" fontId="11" fillId="0" borderId="2" xfId="3" applyNumberFormat="1" applyFont="1" applyBorder="1" applyAlignment="1">
      <alignment horizontal="center" vertical="center"/>
    </xf>
    <xf numFmtId="165" fontId="18" fillId="3" borderId="7" xfId="3" applyNumberFormat="1" applyFont="1" applyFill="1" applyBorder="1" applyAlignment="1">
      <alignment horizontal="center" vertical="center"/>
    </xf>
    <xf numFmtId="0" fontId="19" fillId="0" borderId="0" xfId="4" applyFont="1" applyAlignment="1">
      <alignment horizontal="left" vertical="top" wrapText="1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horizontal="center" vertical="top" wrapText="1"/>
    </xf>
  </cellXfs>
  <cellStyles count="11">
    <cellStyle name="Ezres 2" xfId="1" xr:uid="{00000000-0005-0000-0000-000001000000}"/>
    <cellStyle name="Ezres 3" xfId="6" xr:uid="{EB1948E8-0ADB-439E-95E9-DEB9A38BF5F4}"/>
    <cellStyle name="Ezres 4" xfId="8" xr:uid="{8B47F71B-F91E-4017-AC6C-C7FBC0579C0D}"/>
    <cellStyle name="Ezres 5" xfId="10" xr:uid="{A0EC8095-E2BB-44A8-80DF-04A48FABD39B}"/>
    <cellStyle name="Normál" xfId="0" builtinId="0"/>
    <cellStyle name="Normál 2" xfId="2" xr:uid="{00000000-0005-0000-0000-000003000000}"/>
    <cellStyle name="Normál 3" xfId="3" xr:uid="{12AAF856-4D3F-4AC8-969A-FA793039A814}"/>
    <cellStyle name="Normál 4" xfId="4" xr:uid="{5DE3141E-9723-4A8D-9785-DFB9BF4BA7B0}"/>
    <cellStyle name="Normál 5" xfId="5" xr:uid="{B7BC5F81-2406-445E-8E0E-27E550F943D0}"/>
    <cellStyle name="Normál 6" xfId="7" xr:uid="{BE939F19-9C94-41CA-A741-185F6A890EFF}"/>
    <cellStyle name="Normál 7" xfId="9" xr:uid="{0F5A978B-C5B8-4A36-BBCD-43A5884616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808-381C-43AB-AB3D-F0A5BE76E3B1}">
  <sheetPr>
    <pageSetUpPr fitToPage="1"/>
  </sheetPr>
  <dimension ref="A1:G40"/>
  <sheetViews>
    <sheetView view="pageBreakPreview" zoomScaleNormal="100" zoomScaleSheetLayoutView="100" workbookViewId="0">
      <selection activeCell="D4" sqref="D4:F4"/>
    </sheetView>
  </sheetViews>
  <sheetFormatPr defaultRowHeight="15" x14ac:dyDescent="0.2"/>
  <cols>
    <col min="1" max="1" width="0.5703125" style="19" customWidth="1"/>
    <col min="2" max="2" width="9.140625" style="19"/>
    <col min="3" max="3" width="37.42578125" style="19" customWidth="1"/>
    <col min="4" max="5" width="18.140625" style="19" customWidth="1"/>
    <col min="6" max="6" width="20.28515625" style="19" customWidth="1"/>
    <col min="7" max="7" width="0.5703125" style="19" customWidth="1"/>
    <col min="8" max="16384" width="9.140625" style="19"/>
  </cols>
  <sheetData>
    <row r="1" spans="1:7" ht="3" customHeight="1" x14ac:dyDescent="0.2"/>
    <row r="2" spans="1:7" ht="44.25" customHeight="1" x14ac:dyDescent="0.2">
      <c r="B2" s="173" t="s">
        <v>25</v>
      </c>
      <c r="C2" s="173"/>
      <c r="D2" s="173"/>
      <c r="E2" s="173"/>
      <c r="F2" s="173"/>
    </row>
    <row r="3" spans="1:7" ht="41.25" customHeight="1" x14ac:dyDescent="0.2">
      <c r="B3" s="174" t="s">
        <v>45</v>
      </c>
      <c r="C3" s="175"/>
      <c r="D3" s="175"/>
      <c r="E3" s="175"/>
      <c r="F3" s="175"/>
    </row>
    <row r="4" spans="1:7" s="21" customFormat="1" ht="30" customHeight="1" x14ac:dyDescent="0.2">
      <c r="A4" s="20"/>
      <c r="B4" s="166" t="s">
        <v>26</v>
      </c>
      <c r="C4" s="167"/>
      <c r="D4" s="168"/>
      <c r="E4" s="169"/>
      <c r="F4" s="170"/>
      <c r="G4" s="20"/>
    </row>
    <row r="5" spans="1:7" s="21" customFormat="1" ht="30" customHeight="1" x14ac:dyDescent="0.2">
      <c r="A5" s="20"/>
      <c r="B5" s="166" t="s">
        <v>27</v>
      </c>
      <c r="C5" s="167"/>
      <c r="D5" s="168"/>
      <c r="E5" s="169"/>
      <c r="F5" s="170"/>
      <c r="G5" s="20"/>
    </row>
    <row r="6" spans="1:7" s="21" customFormat="1" ht="30" customHeight="1" x14ac:dyDescent="0.2">
      <c r="A6" s="20"/>
      <c r="B6" s="166" t="s">
        <v>28</v>
      </c>
      <c r="C6" s="167"/>
      <c r="D6" s="168"/>
      <c r="E6" s="169"/>
      <c r="F6" s="170"/>
      <c r="G6" s="20"/>
    </row>
    <row r="7" spans="1:7" s="21" customFormat="1" ht="30" customHeight="1" x14ac:dyDescent="0.2">
      <c r="A7" s="20"/>
      <c r="B7" s="166" t="s">
        <v>29</v>
      </c>
      <c r="C7" s="167"/>
      <c r="D7" s="168"/>
      <c r="E7" s="169"/>
      <c r="F7" s="170"/>
      <c r="G7" s="20"/>
    </row>
    <row r="8" spans="1:7" s="21" customFormat="1" ht="30" customHeight="1" x14ac:dyDescent="0.2">
      <c r="A8" s="20"/>
      <c r="B8" s="166" t="s">
        <v>30</v>
      </c>
      <c r="C8" s="167"/>
      <c r="D8" s="168"/>
      <c r="E8" s="169"/>
      <c r="F8" s="170"/>
      <c r="G8" s="20"/>
    </row>
    <row r="9" spans="1:7" s="21" customFormat="1" ht="30" customHeight="1" x14ac:dyDescent="0.2">
      <c r="A9" s="20"/>
      <c r="B9" s="166" t="s">
        <v>31</v>
      </c>
      <c r="C9" s="167"/>
      <c r="D9" s="168"/>
      <c r="E9" s="169"/>
      <c r="F9" s="170"/>
      <c r="G9" s="20"/>
    </row>
    <row r="10" spans="1:7" s="21" customFormat="1" ht="30" customHeight="1" x14ac:dyDescent="0.2">
      <c r="A10" s="20"/>
      <c r="B10" s="22"/>
      <c r="C10" s="23" t="s">
        <v>32</v>
      </c>
      <c r="D10" s="168"/>
      <c r="E10" s="169"/>
      <c r="F10" s="170"/>
      <c r="G10" s="20"/>
    </row>
    <row r="11" spans="1:7" s="21" customFormat="1" ht="30" customHeight="1" x14ac:dyDescent="0.2">
      <c r="A11" s="20"/>
      <c r="B11" s="22"/>
      <c r="C11" s="23" t="s">
        <v>33</v>
      </c>
      <c r="D11" s="168"/>
      <c r="E11" s="169"/>
      <c r="F11" s="170"/>
      <c r="G11" s="20"/>
    </row>
    <row r="12" spans="1:7" ht="6.95" customHeight="1" thickBot="1" x14ac:dyDescent="0.25">
      <c r="A12" s="24"/>
      <c r="B12" s="25"/>
      <c r="C12" s="25"/>
      <c r="D12" s="25"/>
      <c r="E12" s="25"/>
      <c r="F12" s="25"/>
      <c r="G12" s="24"/>
    </row>
    <row r="13" spans="1:7" ht="54.95" customHeight="1" thickBot="1" x14ac:dyDescent="0.25">
      <c r="A13" s="24"/>
      <c r="B13" s="26" t="s">
        <v>10</v>
      </c>
      <c r="C13" s="171" t="s">
        <v>52</v>
      </c>
      <c r="D13" s="171"/>
      <c r="E13" s="171"/>
      <c r="F13" s="172"/>
      <c r="G13" s="24"/>
    </row>
    <row r="14" spans="1:7" ht="6.95" customHeight="1" x14ac:dyDescent="0.2">
      <c r="A14" s="24"/>
      <c r="B14" s="27"/>
      <c r="C14" s="24"/>
      <c r="D14" s="24"/>
      <c r="E14" s="24"/>
      <c r="F14" s="24"/>
      <c r="G14" s="24"/>
    </row>
    <row r="15" spans="1:7" ht="25.5" customHeight="1" x14ac:dyDescent="0.2">
      <c r="A15" s="24"/>
      <c r="B15" s="24"/>
      <c r="C15" s="24"/>
      <c r="D15" s="28" t="s">
        <v>34</v>
      </c>
      <c r="E15" s="28" t="s">
        <v>35</v>
      </c>
      <c r="F15" s="28" t="s">
        <v>36</v>
      </c>
      <c r="G15" s="24"/>
    </row>
    <row r="16" spans="1:7" ht="6.95" customHeight="1" x14ac:dyDescent="0.2">
      <c r="A16" s="24"/>
      <c r="B16" s="27"/>
      <c r="C16" s="24"/>
      <c r="D16" s="29"/>
      <c r="E16" s="29"/>
      <c r="F16" s="29"/>
      <c r="G16" s="24"/>
    </row>
    <row r="17" spans="1:7" ht="25.5" customHeight="1" x14ac:dyDescent="0.2">
      <c r="A17" s="24"/>
      <c r="B17" s="44" t="s">
        <v>46</v>
      </c>
      <c r="C17" s="24"/>
      <c r="D17" s="31">
        <f>Záradék!D26+Záradék!E26</f>
        <v>0</v>
      </c>
      <c r="E17" s="31">
        <f>D17*0.27</f>
        <v>0</v>
      </c>
      <c r="F17" s="148">
        <f>SUM(D17:E17)</f>
        <v>0</v>
      </c>
      <c r="G17" s="24"/>
    </row>
    <row r="18" spans="1:7" ht="6.95" customHeight="1" x14ac:dyDescent="0.2">
      <c r="A18" s="24"/>
      <c r="B18" s="24"/>
      <c r="C18" s="24"/>
      <c r="D18" s="24"/>
      <c r="E18" s="27"/>
      <c r="F18" s="32"/>
      <c r="G18" s="24"/>
    </row>
    <row r="19" spans="1:7" ht="25.5" customHeight="1" x14ac:dyDescent="0.2">
      <c r="A19" s="24"/>
      <c r="B19" s="44" t="s">
        <v>47</v>
      </c>
      <c r="C19" s="24"/>
      <c r="D19" s="31">
        <f>Záradék!D27+Záradék!E27</f>
        <v>0</v>
      </c>
      <c r="E19" s="31">
        <f>D19*0.27</f>
        <v>0</v>
      </c>
      <c r="F19" s="148">
        <f>SUM(D19:E19)</f>
        <v>0</v>
      </c>
      <c r="G19" s="24"/>
    </row>
    <row r="20" spans="1:7" ht="6.95" customHeight="1" x14ac:dyDescent="0.2">
      <c r="A20" s="24"/>
      <c r="B20" s="24"/>
      <c r="C20" s="24"/>
      <c r="D20" s="24"/>
      <c r="E20" s="27"/>
      <c r="F20" s="32"/>
      <c r="G20" s="24"/>
    </row>
    <row r="21" spans="1:7" ht="25.5" hidden="1" customHeight="1" x14ac:dyDescent="0.2">
      <c r="A21" s="24"/>
      <c r="B21" s="27" t="s">
        <v>37</v>
      </c>
      <c r="C21" s="24"/>
      <c r="D21" s="30"/>
      <c r="E21" s="31">
        <f>D21*0.27</f>
        <v>0</v>
      </c>
      <c r="F21" s="31">
        <f>D21+E21</f>
        <v>0</v>
      </c>
      <c r="G21" s="24"/>
    </row>
    <row r="22" spans="1:7" ht="6.95" hidden="1" customHeight="1" x14ac:dyDescent="0.2">
      <c r="A22" s="24"/>
      <c r="B22" s="24"/>
      <c r="C22" s="24"/>
      <c r="D22" s="24"/>
      <c r="E22" s="27"/>
      <c r="F22" s="32"/>
      <c r="G22" s="24"/>
    </row>
    <row r="23" spans="1:7" ht="25.5" customHeight="1" x14ac:dyDescent="0.2">
      <c r="A23" s="24"/>
      <c r="B23" s="27" t="s">
        <v>38</v>
      </c>
      <c r="C23" s="24"/>
      <c r="D23" s="33"/>
      <c r="E23" s="34"/>
      <c r="F23" s="30"/>
      <c r="G23" s="24"/>
    </row>
    <row r="24" spans="1:7" ht="6.95" customHeight="1" x14ac:dyDescent="0.2">
      <c r="A24" s="24"/>
      <c r="B24" s="24"/>
      <c r="C24" s="24"/>
      <c r="D24" s="24"/>
      <c r="E24" s="27"/>
      <c r="F24" s="32"/>
      <c r="G24" s="24"/>
    </row>
    <row r="25" spans="1:7" ht="31.5" customHeight="1" x14ac:dyDescent="0.2">
      <c r="A25" s="24"/>
      <c r="B25" s="153" t="s">
        <v>48</v>
      </c>
      <c r="C25" s="154"/>
      <c r="D25" s="154"/>
      <c r="E25" s="164" t="s">
        <v>49</v>
      </c>
      <c r="F25" s="165"/>
      <c r="G25" s="24"/>
    </row>
    <row r="26" spans="1:7" ht="6.95" customHeight="1" x14ac:dyDescent="0.2">
      <c r="A26" s="24"/>
      <c r="B26" s="24"/>
      <c r="C26" s="24"/>
      <c r="D26" s="24"/>
      <c r="E26" s="27"/>
      <c r="F26" s="32"/>
      <c r="G26" s="24"/>
    </row>
    <row r="27" spans="1:7" ht="22.5" hidden="1" customHeight="1" x14ac:dyDescent="0.2">
      <c r="A27" s="24"/>
      <c r="B27" s="153" t="s">
        <v>39</v>
      </c>
      <c r="C27" s="154"/>
      <c r="D27" s="154"/>
      <c r="E27" s="37">
        <v>60</v>
      </c>
      <c r="F27" s="37" t="s">
        <v>40</v>
      </c>
      <c r="G27" s="24"/>
    </row>
    <row r="28" spans="1:7" ht="6.95" hidden="1" customHeight="1" x14ac:dyDescent="0.2">
      <c r="A28" s="24"/>
      <c r="B28" s="35"/>
      <c r="C28" s="36"/>
      <c r="D28" s="36"/>
      <c r="E28" s="38"/>
      <c r="F28" s="39"/>
      <c r="G28" s="24"/>
    </row>
    <row r="29" spans="1:7" ht="35.25" customHeight="1" x14ac:dyDescent="0.2">
      <c r="A29" s="24"/>
      <c r="B29" s="155" t="s">
        <v>50</v>
      </c>
      <c r="C29" s="155"/>
      <c r="D29" s="155"/>
      <c r="E29" s="155"/>
      <c r="F29" s="155"/>
      <c r="G29" s="24"/>
    </row>
    <row r="30" spans="1:7" ht="17.25" x14ac:dyDescent="0.2">
      <c r="A30" s="24"/>
      <c r="B30" s="36"/>
      <c r="C30" s="156" t="s">
        <v>41</v>
      </c>
      <c r="D30" s="156"/>
      <c r="E30" s="156"/>
      <c r="F30" s="40" t="s">
        <v>42</v>
      </c>
      <c r="G30" s="24"/>
    </row>
    <row r="31" spans="1:7" ht="31.5" customHeight="1" x14ac:dyDescent="0.2">
      <c r="A31" s="24"/>
      <c r="B31" s="36"/>
      <c r="C31" s="157"/>
      <c r="D31" s="157"/>
      <c r="E31" s="157"/>
      <c r="F31" s="41"/>
      <c r="G31" s="24"/>
    </row>
    <row r="32" spans="1:7" ht="6.95" customHeight="1" x14ac:dyDescent="0.2">
      <c r="A32" s="24"/>
      <c r="B32" s="36"/>
      <c r="C32" s="29"/>
      <c r="D32" s="29"/>
      <c r="E32" s="29"/>
      <c r="F32" s="36"/>
      <c r="G32" s="24"/>
    </row>
    <row r="33" spans="1:7" ht="61.5" customHeight="1" x14ac:dyDescent="0.2">
      <c r="A33" s="24"/>
      <c r="B33" s="158" t="s">
        <v>43</v>
      </c>
      <c r="C33" s="159"/>
      <c r="D33" s="159"/>
      <c r="E33" s="159"/>
      <c r="F33" s="160"/>
      <c r="G33" s="24"/>
    </row>
    <row r="34" spans="1:7" ht="6.95" customHeight="1" x14ac:dyDescent="0.2">
      <c r="A34" s="24"/>
      <c r="B34" s="24"/>
      <c r="C34" s="24"/>
      <c r="D34" s="24"/>
      <c r="E34" s="27"/>
      <c r="F34" s="24"/>
      <c r="G34" s="24"/>
    </row>
    <row r="35" spans="1:7" ht="72" customHeight="1" x14ac:dyDescent="0.2">
      <c r="A35" s="24"/>
      <c r="B35" s="161" t="s">
        <v>44</v>
      </c>
      <c r="C35" s="162"/>
      <c r="D35" s="162"/>
      <c r="E35" s="162"/>
      <c r="F35" s="163"/>
      <c r="G35" s="24"/>
    </row>
    <row r="36" spans="1:7" ht="6.95" customHeight="1" x14ac:dyDescent="0.2">
      <c r="A36" s="24"/>
      <c r="B36" s="24"/>
      <c r="C36" s="24"/>
      <c r="D36" s="24"/>
      <c r="E36" s="27"/>
      <c r="F36" s="24"/>
      <c r="G36" s="24"/>
    </row>
    <row r="37" spans="1:7" ht="17.25" x14ac:dyDescent="0.2">
      <c r="A37" s="24"/>
      <c r="B37" s="149" t="s">
        <v>51</v>
      </c>
      <c r="C37" s="149"/>
      <c r="D37" s="24"/>
      <c r="E37" s="150"/>
      <c r="F37" s="150"/>
      <c r="G37" s="24"/>
    </row>
    <row r="38" spans="1:7" ht="17.25" x14ac:dyDescent="0.2">
      <c r="A38" s="24"/>
      <c r="B38" s="24"/>
      <c r="C38" s="24"/>
      <c r="D38" s="24"/>
      <c r="E38" s="32"/>
      <c r="F38" s="32"/>
      <c r="G38" s="24"/>
    </row>
    <row r="39" spans="1:7" ht="40.5" customHeight="1" x14ac:dyDescent="0.2">
      <c r="A39" s="24"/>
      <c r="B39" s="24"/>
      <c r="C39" s="24"/>
      <c r="D39" s="24"/>
      <c r="E39" s="151" t="s">
        <v>24</v>
      </c>
      <c r="F39" s="152"/>
      <c r="G39" s="24"/>
    </row>
    <row r="40" spans="1:7" ht="3" customHeight="1" x14ac:dyDescent="0.2"/>
  </sheetData>
  <sheetProtection algorithmName="SHA-512" hashValue="sWgmmzWkpll0LSmnBcHM11rXRMoj8NjPZUM2wgbIKAOV6zlEZFWTGfCK3QveNJF66WgYUHgV5LTqoYXEq6dQZA==" saltValue="pCoCYqO0URBKz1kqPk9I8w==" spinCount="100000" sheet="1" selectLockedCells="1"/>
  <mergeCells count="28">
    <mergeCell ref="B2:F2"/>
    <mergeCell ref="B3:F3"/>
    <mergeCell ref="B4:C4"/>
    <mergeCell ref="D4:F4"/>
    <mergeCell ref="B5:C5"/>
    <mergeCell ref="D5:F5"/>
    <mergeCell ref="B25:D25"/>
    <mergeCell ref="E25:F25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B37:C37"/>
    <mergeCell ref="E37:F37"/>
    <mergeCell ref="E39:F39"/>
    <mergeCell ref="B27:D27"/>
    <mergeCell ref="B29:F29"/>
    <mergeCell ref="C30:E30"/>
    <mergeCell ref="C31:E31"/>
    <mergeCell ref="B33:F33"/>
    <mergeCell ref="B35:F3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E824-21CA-4F8D-A442-77D6A4A8C0F5}">
  <sheetPr codeName="Munka1">
    <pageSetUpPr fitToPage="1"/>
  </sheetPr>
  <dimension ref="B1:F36"/>
  <sheetViews>
    <sheetView view="pageBreakPreview" zoomScaleNormal="95" zoomScaleSheetLayoutView="100" workbookViewId="0">
      <selection activeCell="B5" sqref="B5:E5"/>
    </sheetView>
  </sheetViews>
  <sheetFormatPr defaultColWidth="9.140625" defaultRowHeight="16.5" x14ac:dyDescent="0.2"/>
  <cols>
    <col min="1" max="1" width="0.5703125" style="1" customWidth="1"/>
    <col min="2" max="2" width="35.5703125" style="1" customWidth="1"/>
    <col min="3" max="3" width="9" style="1" bestFit="1" customWidth="1"/>
    <col min="4" max="5" width="23.5703125" style="1" customWidth="1"/>
    <col min="6" max="6" width="0.5703125" style="1" customWidth="1"/>
    <col min="7" max="16384" width="9.140625" style="1"/>
  </cols>
  <sheetData>
    <row r="1" spans="2:6" ht="3" customHeight="1" x14ac:dyDescent="0.2"/>
    <row r="2" spans="2:6" s="3" customFormat="1" ht="15.75" x14ac:dyDescent="0.2">
      <c r="B2" s="2"/>
    </row>
    <row r="3" spans="2:6" x14ac:dyDescent="0.2">
      <c r="B3" s="4" t="s">
        <v>7</v>
      </c>
      <c r="C3" s="5"/>
      <c r="D3" s="5"/>
      <c r="E3" s="5"/>
    </row>
    <row r="4" spans="2:6" x14ac:dyDescent="0.2">
      <c r="B4" s="6" t="s">
        <v>8</v>
      </c>
      <c r="C4" s="7"/>
      <c r="D4" s="7"/>
      <c r="E4" s="7"/>
    </row>
    <row r="5" spans="2:6" ht="18" x14ac:dyDescent="0.2">
      <c r="B5" s="177"/>
      <c r="C5" s="177"/>
      <c r="D5" s="177"/>
      <c r="E5" s="177"/>
    </row>
    <row r="6" spans="2:6" x14ac:dyDescent="0.2">
      <c r="B6" s="6" t="s">
        <v>9</v>
      </c>
      <c r="C6" s="7"/>
      <c r="D6" s="7"/>
      <c r="E6" s="7"/>
    </row>
    <row r="7" spans="2:6" ht="18" x14ac:dyDescent="0.2">
      <c r="B7" s="178"/>
      <c r="C7" s="178"/>
      <c r="D7" s="178"/>
      <c r="E7" s="178"/>
    </row>
    <row r="8" spans="2:6" x14ac:dyDescent="0.2">
      <c r="B8" s="7"/>
      <c r="C8" s="7"/>
    </row>
    <row r="9" spans="2:6" x14ac:dyDescent="0.2">
      <c r="B9" s="8" t="s">
        <v>10</v>
      </c>
      <c r="C9" s="7"/>
      <c r="D9" s="7"/>
      <c r="E9" s="7"/>
    </row>
    <row r="10" spans="2:6" ht="15.75" customHeight="1" x14ac:dyDescent="0.2">
      <c r="B10" s="179" t="s">
        <v>58</v>
      </c>
      <c r="C10" s="179"/>
      <c r="D10" s="179"/>
      <c r="E10" s="179"/>
      <c r="F10" s="9"/>
    </row>
    <row r="11" spans="2:6" ht="35.25" customHeight="1" x14ac:dyDescent="0.2">
      <c r="B11" s="179"/>
      <c r="C11" s="179"/>
      <c r="D11" s="179"/>
      <c r="E11" s="179"/>
      <c r="F11" s="9"/>
    </row>
    <row r="12" spans="2:6" x14ac:dyDescent="0.2">
      <c r="B12" s="7" t="s">
        <v>11</v>
      </c>
      <c r="C12" s="7"/>
    </row>
    <row r="13" spans="2:6" x14ac:dyDescent="0.2">
      <c r="B13" s="8" t="s">
        <v>12</v>
      </c>
      <c r="C13" s="7"/>
      <c r="D13" s="42" t="s">
        <v>13</v>
      </c>
      <c r="E13" s="43">
        <f ca="1">TODAY()</f>
        <v>46113</v>
      </c>
    </row>
    <row r="14" spans="2:6" x14ac:dyDescent="0.2">
      <c r="B14" s="10" t="s">
        <v>54</v>
      </c>
      <c r="C14" s="7"/>
      <c r="D14" s="7"/>
      <c r="E14" s="7"/>
    </row>
    <row r="15" spans="2:6" x14ac:dyDescent="0.2">
      <c r="B15" s="10" t="s">
        <v>55</v>
      </c>
      <c r="C15" s="7"/>
      <c r="D15" s="7" t="s">
        <v>11</v>
      </c>
      <c r="E15" s="7"/>
    </row>
    <row r="16" spans="2:6" x14ac:dyDescent="0.2">
      <c r="B16" s="7" t="s">
        <v>11</v>
      </c>
      <c r="C16" s="7"/>
    </row>
    <row r="17" spans="2:6" x14ac:dyDescent="0.2">
      <c r="C17" s="7"/>
      <c r="D17" s="7" t="s">
        <v>14</v>
      </c>
      <c r="E17" s="7"/>
    </row>
    <row r="18" spans="2:6" x14ac:dyDescent="0.2">
      <c r="B18" s="8" t="s">
        <v>15</v>
      </c>
      <c r="C18" s="7"/>
      <c r="D18" s="7"/>
      <c r="E18" s="7"/>
    </row>
    <row r="19" spans="2:6" ht="15.75" customHeight="1" x14ac:dyDescent="0.2">
      <c r="B19" s="180" t="s">
        <v>53</v>
      </c>
      <c r="C19" s="180"/>
      <c r="D19" s="180"/>
      <c r="E19" s="180"/>
    </row>
    <row r="20" spans="2:6" ht="15" customHeight="1" x14ac:dyDescent="0.2">
      <c r="B20" s="180"/>
      <c r="C20" s="180"/>
      <c r="D20" s="180"/>
      <c r="E20" s="180"/>
    </row>
    <row r="21" spans="2:6" ht="15" customHeight="1" x14ac:dyDescent="0.2">
      <c r="B21" s="180"/>
      <c r="C21" s="180"/>
      <c r="D21" s="180"/>
      <c r="E21" s="180"/>
    </row>
    <row r="22" spans="2:6" ht="21" customHeight="1" x14ac:dyDescent="0.2">
      <c r="B22" s="7" t="s">
        <v>16</v>
      </c>
      <c r="C22" s="7"/>
      <c r="D22" s="7"/>
      <c r="E22" s="7"/>
      <c r="F22" s="3"/>
    </row>
    <row r="23" spans="2:6" x14ac:dyDescent="0.2">
      <c r="B23" s="7"/>
      <c r="C23" s="7"/>
      <c r="D23" s="7"/>
      <c r="E23" s="7"/>
    </row>
    <row r="24" spans="2:6" ht="18" x14ac:dyDescent="0.2">
      <c r="B24" s="181" t="s">
        <v>17</v>
      </c>
      <c r="C24" s="181"/>
      <c r="D24" s="11"/>
      <c r="E24" s="11"/>
    </row>
    <row r="25" spans="2:6" x14ac:dyDescent="0.2">
      <c r="B25" s="12" t="s">
        <v>18</v>
      </c>
      <c r="C25" s="12"/>
      <c r="D25" s="13" t="s">
        <v>1</v>
      </c>
      <c r="E25" s="13" t="s">
        <v>2</v>
      </c>
    </row>
    <row r="26" spans="2:6" x14ac:dyDescent="0.2">
      <c r="B26" s="12" t="s">
        <v>56</v>
      </c>
      <c r="C26" s="12"/>
      <c r="D26" s="14">
        <f>Móricz_útép!I72+Móricz_közvil!I13</f>
        <v>0</v>
      </c>
      <c r="E26" s="14">
        <f>Móricz_útép!J72+Móricz_közvil!J13</f>
        <v>0</v>
      </c>
    </row>
    <row r="27" spans="2:6" x14ac:dyDescent="0.2">
      <c r="B27" s="12" t="s">
        <v>57</v>
      </c>
      <c r="C27" s="12"/>
      <c r="D27" s="14">
        <f>Bánki_útép!I73+Bánki_közvil!I13</f>
        <v>0</v>
      </c>
      <c r="E27" s="14">
        <f>Bánki_útép!J73+Bánki_közvil!J13</f>
        <v>0</v>
      </c>
    </row>
    <row r="28" spans="2:6" x14ac:dyDescent="0.2">
      <c r="B28" s="7" t="s">
        <v>19</v>
      </c>
      <c r="C28" s="7"/>
      <c r="D28" s="176">
        <f>SUM(D26:E27)</f>
        <v>0</v>
      </c>
      <c r="E28" s="176"/>
    </row>
    <row r="29" spans="2:6" x14ac:dyDescent="0.2">
      <c r="B29" s="12" t="s">
        <v>20</v>
      </c>
      <c r="C29" s="15">
        <v>0.27</v>
      </c>
      <c r="D29" s="182">
        <f>ROUND(D28*C29,0)</f>
        <v>0</v>
      </c>
      <c r="E29" s="182"/>
    </row>
    <row r="30" spans="2:6" x14ac:dyDescent="0.2">
      <c r="B30" s="12" t="s">
        <v>21</v>
      </c>
      <c r="C30" s="12"/>
      <c r="D30" s="183">
        <f>ROUND(D28+D29,0)</f>
        <v>0</v>
      </c>
      <c r="E30" s="183"/>
    </row>
    <row r="32" spans="2:6" ht="131.25" customHeight="1" x14ac:dyDescent="0.2">
      <c r="B32" s="184" t="s">
        <v>22</v>
      </c>
      <c r="C32" s="184"/>
      <c r="D32" s="184"/>
      <c r="E32" s="184"/>
    </row>
    <row r="33" spans="2:5" ht="45" customHeight="1" x14ac:dyDescent="0.3">
      <c r="B33" s="16"/>
      <c r="C33" s="16"/>
      <c r="D33" s="185" t="s">
        <v>23</v>
      </c>
      <c r="E33" s="185"/>
    </row>
    <row r="34" spans="2:5" ht="30" customHeight="1" x14ac:dyDescent="0.2">
      <c r="B34" s="16"/>
      <c r="C34" s="16"/>
      <c r="D34" s="186" t="s">
        <v>24</v>
      </c>
      <c r="E34" s="186"/>
    </row>
    <row r="35" spans="2:5" ht="3" customHeight="1" x14ac:dyDescent="0.2"/>
    <row r="36" spans="2:5" x14ac:dyDescent="0.2">
      <c r="B36" s="17"/>
      <c r="C36" s="18"/>
      <c r="D36" s="18"/>
      <c r="E36" s="18"/>
    </row>
  </sheetData>
  <sheetProtection algorithmName="SHA-512" hashValue="ncltffv8NLVplXzTv7dQZzBJu1ThVxfqC8NV5Cjki2t6FVyFPb0RfiHQ44PQE+7qwZuRDhSa6qWUdPjfBGojuQ==" saltValue="Bel8i6lasGGwi4Hh/jKSAg==" spinCount="100000" sheet="1" selectLockedCells="1"/>
  <mergeCells count="11">
    <mergeCell ref="D29:E29"/>
    <mergeCell ref="D30:E30"/>
    <mergeCell ref="B32:E32"/>
    <mergeCell ref="D33:E33"/>
    <mergeCell ref="D34:E34"/>
    <mergeCell ref="D28:E28"/>
    <mergeCell ref="B5:E5"/>
    <mergeCell ref="B7:E7"/>
    <mergeCell ref="B10:E11"/>
    <mergeCell ref="B19:E21"/>
    <mergeCell ref="B24:C24"/>
  </mergeCells>
  <printOptions horizontalCentered="1"/>
  <pageMargins left="0.19685039370078741" right="0.19685039370078741" top="0.74803149606299213" bottom="0.74803149606299213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A794-472B-481F-B83A-94AF10827583}">
  <sheetPr>
    <pageSetUpPr fitToPage="1"/>
  </sheetPr>
  <dimension ref="B1:J73"/>
  <sheetViews>
    <sheetView view="pageBreakPreview" zoomScaleNormal="115" zoomScaleSheetLayoutView="100" workbookViewId="0">
      <selection activeCell="H5" sqref="H5"/>
    </sheetView>
  </sheetViews>
  <sheetFormatPr defaultColWidth="3.85546875" defaultRowHeight="12.75" x14ac:dyDescent="0.2"/>
  <cols>
    <col min="1" max="1" width="0.5703125" style="45" customWidth="1"/>
    <col min="2" max="2" width="5.7109375" style="46" customWidth="1"/>
    <col min="3" max="3" width="14.140625" style="46" customWidth="1"/>
    <col min="4" max="4" width="40.28515625" style="47" customWidth="1"/>
    <col min="5" max="5" width="6.7109375" style="48" bestFit="1" customWidth="1"/>
    <col min="6" max="6" width="6.7109375" style="49" bestFit="1" customWidth="1"/>
    <col min="7" max="8" width="10.7109375" style="48" customWidth="1"/>
    <col min="9" max="10" width="12.7109375" style="49" customWidth="1"/>
    <col min="11" max="11" width="0.5703125" style="45" customWidth="1"/>
    <col min="12" max="255" width="11.42578125" style="45" customWidth="1"/>
    <col min="256" max="16384" width="3.85546875" style="45"/>
  </cols>
  <sheetData>
    <row r="1" spans="2:10" ht="3" customHeight="1" thickBot="1" x14ac:dyDescent="0.25"/>
    <row r="2" spans="2:10" s="50" customFormat="1" x14ac:dyDescent="0.2">
      <c r="B2" s="51" t="s">
        <v>59</v>
      </c>
      <c r="C2" s="51"/>
      <c r="D2" s="51"/>
      <c r="E2" s="51"/>
      <c r="F2" s="51"/>
      <c r="G2" s="51"/>
      <c r="H2" s="51"/>
      <c r="I2" s="51"/>
      <c r="J2" s="51"/>
    </row>
    <row r="3" spans="2:10" s="52" customFormat="1" x14ac:dyDescent="0.2">
      <c r="B3" s="53" t="s">
        <v>60</v>
      </c>
      <c r="C3" s="53" t="s">
        <v>61</v>
      </c>
      <c r="D3" s="54" t="s">
        <v>62</v>
      </c>
      <c r="E3" s="53" t="s">
        <v>63</v>
      </c>
      <c r="F3" s="53" t="s">
        <v>64</v>
      </c>
      <c r="G3" s="53" t="s">
        <v>65</v>
      </c>
      <c r="H3" s="53" t="s">
        <v>66</v>
      </c>
      <c r="I3" s="53" t="s">
        <v>67</v>
      </c>
      <c r="J3" s="53" t="s">
        <v>68</v>
      </c>
    </row>
    <row r="4" spans="2:10" s="52" customFormat="1" ht="25.5" x14ac:dyDescent="0.2">
      <c r="B4" s="55">
        <v>1</v>
      </c>
      <c r="C4" s="55" t="s">
        <v>69</v>
      </c>
      <c r="D4" s="56" t="s">
        <v>70</v>
      </c>
      <c r="E4" s="92">
        <v>15</v>
      </c>
      <c r="F4" s="56" t="s">
        <v>5</v>
      </c>
      <c r="G4" s="57"/>
      <c r="H4" s="58"/>
      <c r="I4" s="59">
        <f t="shared" ref="I4:I10" si="0">E4*G4</f>
        <v>0</v>
      </c>
      <c r="J4" s="59">
        <f t="shared" ref="J4:J10" si="1">E4*H4</f>
        <v>0</v>
      </c>
    </row>
    <row r="5" spans="2:10" s="52" customFormat="1" ht="38.25" x14ac:dyDescent="0.2">
      <c r="B5" s="60">
        <f t="shared" ref="B5:B10" si="2">B4+1</f>
        <v>2</v>
      </c>
      <c r="C5" s="60" t="s">
        <v>71</v>
      </c>
      <c r="D5" s="61" t="s">
        <v>72</v>
      </c>
      <c r="E5" s="93">
        <v>8</v>
      </c>
      <c r="F5" s="61" t="s">
        <v>3</v>
      </c>
      <c r="G5" s="63"/>
      <c r="H5" s="64"/>
      <c r="I5" s="65">
        <f t="shared" si="0"/>
        <v>0</v>
      </c>
      <c r="J5" s="65">
        <f t="shared" si="1"/>
        <v>0</v>
      </c>
    </row>
    <row r="6" spans="2:10" s="52" customFormat="1" ht="51" x14ac:dyDescent="0.2">
      <c r="B6" s="60">
        <f t="shared" si="2"/>
        <v>3</v>
      </c>
      <c r="C6" s="60" t="s">
        <v>73</v>
      </c>
      <c r="D6" s="61" t="s">
        <v>74</v>
      </c>
      <c r="E6" s="93">
        <v>10</v>
      </c>
      <c r="F6" s="61" t="s">
        <v>3</v>
      </c>
      <c r="G6" s="63"/>
      <c r="H6" s="64"/>
      <c r="I6" s="65">
        <f t="shared" si="0"/>
        <v>0</v>
      </c>
      <c r="J6" s="65">
        <f t="shared" si="1"/>
        <v>0</v>
      </c>
    </row>
    <row r="7" spans="2:10" s="52" customFormat="1" ht="25.5" x14ac:dyDescent="0.2">
      <c r="B7" s="60">
        <f t="shared" si="2"/>
        <v>4</v>
      </c>
      <c r="C7" s="60" t="s">
        <v>194</v>
      </c>
      <c r="D7" s="61" t="s">
        <v>193</v>
      </c>
      <c r="E7" s="93">
        <v>3</v>
      </c>
      <c r="F7" s="61" t="s">
        <v>4</v>
      </c>
      <c r="G7" s="63"/>
      <c r="H7" s="64"/>
      <c r="I7" s="65">
        <f t="shared" si="0"/>
        <v>0</v>
      </c>
      <c r="J7" s="65">
        <f t="shared" si="1"/>
        <v>0</v>
      </c>
    </row>
    <row r="8" spans="2:10" s="52" customFormat="1" ht="38.25" x14ac:dyDescent="0.2">
      <c r="B8" s="60">
        <f t="shared" si="2"/>
        <v>5</v>
      </c>
      <c r="C8" s="60" t="s">
        <v>77</v>
      </c>
      <c r="D8" s="61" t="s">
        <v>78</v>
      </c>
      <c r="E8" s="93">
        <v>5</v>
      </c>
      <c r="F8" s="61" t="s">
        <v>3</v>
      </c>
      <c r="G8" s="63"/>
      <c r="H8" s="64"/>
      <c r="I8" s="65">
        <f t="shared" si="0"/>
        <v>0</v>
      </c>
      <c r="J8" s="65">
        <f t="shared" si="1"/>
        <v>0</v>
      </c>
    </row>
    <row r="9" spans="2:10" s="52" customFormat="1" ht="38.25" x14ac:dyDescent="0.2">
      <c r="B9" s="60">
        <f t="shared" si="2"/>
        <v>6</v>
      </c>
      <c r="C9" s="60" t="s">
        <v>79</v>
      </c>
      <c r="D9" s="61" t="s">
        <v>80</v>
      </c>
      <c r="E9" s="93">
        <v>24</v>
      </c>
      <c r="F9" s="61" t="s">
        <v>3</v>
      </c>
      <c r="G9" s="63"/>
      <c r="H9" s="64"/>
      <c r="I9" s="65">
        <f t="shared" si="0"/>
        <v>0</v>
      </c>
      <c r="J9" s="65">
        <f t="shared" si="1"/>
        <v>0</v>
      </c>
    </row>
    <row r="10" spans="2:10" s="52" customFormat="1" ht="38.25" x14ac:dyDescent="0.2">
      <c r="B10" s="60">
        <f t="shared" si="2"/>
        <v>7</v>
      </c>
      <c r="C10" s="60" t="s">
        <v>81</v>
      </c>
      <c r="D10" s="61" t="s">
        <v>82</v>
      </c>
      <c r="E10" s="93">
        <v>5</v>
      </c>
      <c r="F10" s="61" t="s">
        <v>0</v>
      </c>
      <c r="G10" s="63"/>
      <c r="H10" s="64"/>
      <c r="I10" s="65">
        <f t="shared" si="0"/>
        <v>0</v>
      </c>
      <c r="J10" s="65">
        <f t="shared" si="1"/>
        <v>0</v>
      </c>
    </row>
    <row r="11" spans="2:10" s="50" customFormat="1" ht="13.5" thickBot="1" x14ac:dyDescent="0.25">
      <c r="B11" s="66" t="s">
        <v>83</v>
      </c>
      <c r="C11" s="67"/>
      <c r="D11" s="68"/>
      <c r="E11" s="69"/>
      <c r="F11" s="67"/>
      <c r="G11" s="70"/>
      <c r="H11" s="70"/>
      <c r="I11" s="70">
        <f>SUM(I4:I10)</f>
        <v>0</v>
      </c>
      <c r="J11" s="70">
        <f>SUM(J4:J10)</f>
        <v>0</v>
      </c>
    </row>
    <row r="12" spans="2:10" s="50" customFormat="1" x14ac:dyDescent="0.2">
      <c r="B12" s="51" t="s">
        <v>84</v>
      </c>
      <c r="C12" s="51"/>
      <c r="D12" s="51"/>
      <c r="E12" s="51"/>
      <c r="F12" s="51"/>
      <c r="G12" s="71"/>
      <c r="H12" s="71"/>
      <c r="I12" s="71"/>
      <c r="J12" s="71"/>
    </row>
    <row r="13" spans="2:10" s="52" customFormat="1" x14ac:dyDescent="0.2">
      <c r="B13" s="53" t="s">
        <v>60</v>
      </c>
      <c r="C13" s="53" t="s">
        <v>61</v>
      </c>
      <c r="D13" s="54" t="s">
        <v>62</v>
      </c>
      <c r="E13" s="53" t="s">
        <v>63</v>
      </c>
      <c r="F13" s="53" t="s">
        <v>64</v>
      </c>
      <c r="G13" s="72" t="s">
        <v>65</v>
      </c>
      <c r="H13" s="72" t="s">
        <v>66</v>
      </c>
      <c r="I13" s="72" t="s">
        <v>67</v>
      </c>
      <c r="J13" s="72" t="s">
        <v>68</v>
      </c>
    </row>
    <row r="14" spans="2:10" s="52" customFormat="1" ht="51" x14ac:dyDescent="0.2">
      <c r="B14" s="73">
        <v>1</v>
      </c>
      <c r="C14" s="73" t="s">
        <v>85</v>
      </c>
      <c r="D14" s="74" t="s">
        <v>86</v>
      </c>
      <c r="E14" s="94">
        <v>4</v>
      </c>
      <c r="F14" s="74" t="s">
        <v>3</v>
      </c>
      <c r="G14" s="76"/>
      <c r="H14" s="64"/>
      <c r="I14" s="65">
        <f t="shared" ref="I14:I24" si="3">E14*G14</f>
        <v>0</v>
      </c>
      <c r="J14" s="65">
        <f t="shared" ref="J14:J24" si="4">E14*H14</f>
        <v>0</v>
      </c>
    </row>
    <row r="15" spans="2:10" s="52" customFormat="1" ht="38.25" x14ac:dyDescent="0.2">
      <c r="B15" s="60">
        <f t="shared" ref="B15:B24" si="5">B14+1</f>
        <v>2</v>
      </c>
      <c r="C15" s="60" t="s">
        <v>87</v>
      </c>
      <c r="D15" s="61" t="s">
        <v>88</v>
      </c>
      <c r="E15" s="93">
        <v>4</v>
      </c>
      <c r="F15" s="61" t="s">
        <v>3</v>
      </c>
      <c r="G15" s="63"/>
      <c r="H15" s="64"/>
      <c r="I15" s="65">
        <f t="shared" si="3"/>
        <v>0</v>
      </c>
      <c r="J15" s="65">
        <f t="shared" si="4"/>
        <v>0</v>
      </c>
    </row>
    <row r="16" spans="2:10" s="52" customFormat="1" ht="25.5" x14ac:dyDescent="0.2">
      <c r="B16" s="60">
        <f t="shared" si="5"/>
        <v>3</v>
      </c>
      <c r="C16" s="60" t="s">
        <v>89</v>
      </c>
      <c r="D16" s="61" t="s">
        <v>90</v>
      </c>
      <c r="E16" s="93">
        <v>4</v>
      </c>
      <c r="F16" s="61" t="s">
        <v>3</v>
      </c>
      <c r="G16" s="63"/>
      <c r="H16" s="64"/>
      <c r="I16" s="65">
        <f t="shared" si="3"/>
        <v>0</v>
      </c>
      <c r="J16" s="65">
        <f t="shared" si="4"/>
        <v>0</v>
      </c>
    </row>
    <row r="17" spans="2:10" s="52" customFormat="1" ht="63.75" x14ac:dyDescent="0.2">
      <c r="B17" s="60">
        <f t="shared" si="5"/>
        <v>4</v>
      </c>
      <c r="C17" s="73" t="s">
        <v>91</v>
      </c>
      <c r="D17" s="74" t="s">
        <v>92</v>
      </c>
      <c r="E17" s="94">
        <v>109</v>
      </c>
      <c r="F17" s="74" t="s">
        <v>4</v>
      </c>
      <c r="G17" s="76"/>
      <c r="H17" s="64"/>
      <c r="I17" s="65">
        <f t="shared" si="3"/>
        <v>0</v>
      </c>
      <c r="J17" s="65">
        <f t="shared" si="4"/>
        <v>0</v>
      </c>
    </row>
    <row r="18" spans="2:10" s="52" customFormat="1" ht="63.75" x14ac:dyDescent="0.2">
      <c r="B18" s="60">
        <f t="shared" si="5"/>
        <v>5</v>
      </c>
      <c r="C18" s="73" t="s">
        <v>93</v>
      </c>
      <c r="D18" s="74" t="s">
        <v>94</v>
      </c>
      <c r="E18" s="94">
        <v>21</v>
      </c>
      <c r="F18" s="74" t="s">
        <v>3</v>
      </c>
      <c r="G18" s="64"/>
      <c r="H18" s="64"/>
      <c r="I18" s="65">
        <f t="shared" si="3"/>
        <v>0</v>
      </c>
      <c r="J18" s="65">
        <f t="shared" si="4"/>
        <v>0</v>
      </c>
    </row>
    <row r="19" spans="2:10" s="52" customFormat="1" ht="51" x14ac:dyDescent="0.2">
      <c r="B19" s="60">
        <f t="shared" si="5"/>
        <v>6</v>
      </c>
      <c r="C19" s="73" t="s">
        <v>95</v>
      </c>
      <c r="D19" s="74" t="s">
        <v>96</v>
      </c>
      <c r="E19" s="94">
        <v>109</v>
      </c>
      <c r="F19" s="74" t="s">
        <v>4</v>
      </c>
      <c r="G19" s="76"/>
      <c r="H19" s="64"/>
      <c r="I19" s="65">
        <f t="shared" si="3"/>
        <v>0</v>
      </c>
      <c r="J19" s="65">
        <f t="shared" si="4"/>
        <v>0</v>
      </c>
    </row>
    <row r="20" spans="2:10" s="52" customFormat="1" ht="89.25" x14ac:dyDescent="0.2">
      <c r="B20" s="60">
        <f t="shared" si="5"/>
        <v>7</v>
      </c>
      <c r="C20" s="73" t="s">
        <v>97</v>
      </c>
      <c r="D20" s="74" t="s">
        <v>192</v>
      </c>
      <c r="E20" s="94">
        <v>3</v>
      </c>
      <c r="F20" s="74" t="s">
        <v>3</v>
      </c>
      <c r="G20" s="76"/>
      <c r="H20" s="64"/>
      <c r="I20" s="65">
        <f t="shared" si="3"/>
        <v>0</v>
      </c>
      <c r="J20" s="65">
        <f t="shared" si="4"/>
        <v>0</v>
      </c>
    </row>
    <row r="21" spans="2:10" s="52" customFormat="1" ht="51" x14ac:dyDescent="0.2">
      <c r="B21" s="60">
        <f t="shared" si="5"/>
        <v>8</v>
      </c>
      <c r="C21" s="60" t="s">
        <v>98</v>
      </c>
      <c r="D21" s="61" t="s">
        <v>99</v>
      </c>
      <c r="E21" s="93">
        <v>79</v>
      </c>
      <c r="F21" s="61" t="s">
        <v>3</v>
      </c>
      <c r="G21" s="63"/>
      <c r="H21" s="64"/>
      <c r="I21" s="65">
        <f t="shared" si="3"/>
        <v>0</v>
      </c>
      <c r="J21" s="65">
        <f t="shared" si="4"/>
        <v>0</v>
      </c>
    </row>
    <row r="22" spans="2:10" s="52" customFormat="1" ht="63.75" x14ac:dyDescent="0.2">
      <c r="B22" s="60">
        <f t="shared" si="5"/>
        <v>9</v>
      </c>
      <c r="C22" s="60" t="s">
        <v>100</v>
      </c>
      <c r="D22" s="61" t="s">
        <v>191</v>
      </c>
      <c r="E22" s="93">
        <v>109</v>
      </c>
      <c r="F22" s="61" t="s">
        <v>4</v>
      </c>
      <c r="G22" s="63"/>
      <c r="H22" s="64"/>
      <c r="I22" s="65">
        <f t="shared" si="3"/>
        <v>0</v>
      </c>
      <c r="J22" s="65">
        <f t="shared" si="4"/>
        <v>0</v>
      </c>
    </row>
    <row r="23" spans="2:10" s="52" customFormat="1" ht="38.25" x14ac:dyDescent="0.2">
      <c r="B23" s="60">
        <f t="shared" si="5"/>
        <v>10</v>
      </c>
      <c r="C23" s="60" t="s">
        <v>101</v>
      </c>
      <c r="D23" s="61" t="s">
        <v>102</v>
      </c>
      <c r="E23" s="93">
        <v>3</v>
      </c>
      <c r="F23" s="61" t="s">
        <v>3</v>
      </c>
      <c r="G23" s="63"/>
      <c r="H23" s="64"/>
      <c r="I23" s="65">
        <f t="shared" si="3"/>
        <v>0</v>
      </c>
      <c r="J23" s="65">
        <f t="shared" si="4"/>
        <v>0</v>
      </c>
    </row>
    <row r="24" spans="2:10" s="52" customFormat="1" ht="25.5" x14ac:dyDescent="0.2">
      <c r="B24" s="60">
        <f t="shared" si="5"/>
        <v>11</v>
      </c>
      <c r="C24" s="60" t="s">
        <v>89</v>
      </c>
      <c r="D24" s="61" t="s">
        <v>103</v>
      </c>
      <c r="E24" s="93">
        <v>3</v>
      </c>
      <c r="F24" s="61" t="s">
        <v>3</v>
      </c>
      <c r="G24" s="63"/>
      <c r="H24" s="64"/>
      <c r="I24" s="65">
        <f t="shared" si="3"/>
        <v>0</v>
      </c>
      <c r="J24" s="65">
        <f t="shared" si="4"/>
        <v>0</v>
      </c>
    </row>
    <row r="25" spans="2:10" s="50" customFormat="1" ht="13.5" thickBot="1" x14ac:dyDescent="0.25">
      <c r="B25" s="66" t="s">
        <v>104</v>
      </c>
      <c r="C25" s="67"/>
      <c r="D25" s="68"/>
      <c r="E25" s="69"/>
      <c r="F25" s="67"/>
      <c r="G25" s="70"/>
      <c r="H25" s="70"/>
      <c r="I25" s="70">
        <f>SUM(I14:I24)</f>
        <v>0</v>
      </c>
      <c r="J25" s="70">
        <f>SUM(J14:J24)</f>
        <v>0</v>
      </c>
    </row>
    <row r="26" spans="2:10" s="50" customFormat="1" x14ac:dyDescent="0.2">
      <c r="B26" s="51" t="s">
        <v>105</v>
      </c>
      <c r="C26" s="51"/>
      <c r="D26" s="51"/>
      <c r="E26" s="51"/>
      <c r="F26" s="51"/>
      <c r="G26" s="71"/>
      <c r="H26" s="71"/>
      <c r="I26" s="71"/>
      <c r="J26" s="71"/>
    </row>
    <row r="27" spans="2:10" s="52" customFormat="1" x14ac:dyDescent="0.2">
      <c r="B27" s="53" t="s">
        <v>60</v>
      </c>
      <c r="C27" s="53" t="s">
        <v>61</v>
      </c>
      <c r="D27" s="54" t="s">
        <v>62</v>
      </c>
      <c r="E27" s="53" t="s">
        <v>63</v>
      </c>
      <c r="F27" s="53" t="s">
        <v>64</v>
      </c>
      <c r="G27" s="72" t="s">
        <v>65</v>
      </c>
      <c r="H27" s="72" t="s">
        <v>66</v>
      </c>
      <c r="I27" s="72" t="s">
        <v>67</v>
      </c>
      <c r="J27" s="72" t="s">
        <v>68</v>
      </c>
    </row>
    <row r="28" spans="2:10" s="52" customFormat="1" ht="51" x14ac:dyDescent="0.2">
      <c r="B28" s="60">
        <v>1</v>
      </c>
      <c r="C28" s="60" t="s">
        <v>106</v>
      </c>
      <c r="D28" s="61" t="s">
        <v>107</v>
      </c>
      <c r="E28" s="93">
        <v>9</v>
      </c>
      <c r="F28" s="61" t="s">
        <v>3</v>
      </c>
      <c r="G28" s="64"/>
      <c r="H28" s="64"/>
      <c r="I28" s="65">
        <f>E28*G28</f>
        <v>0</v>
      </c>
      <c r="J28" s="65">
        <f>E28*H28</f>
        <v>0</v>
      </c>
    </row>
    <row r="29" spans="2:10" s="52" customFormat="1" ht="25.5" x14ac:dyDescent="0.2">
      <c r="B29" s="60">
        <f>B28+1</f>
        <v>2</v>
      </c>
      <c r="C29" s="60" t="s">
        <v>108</v>
      </c>
      <c r="D29" s="61" t="s">
        <v>109</v>
      </c>
      <c r="E29" s="93">
        <v>48</v>
      </c>
      <c r="F29" s="61" t="s">
        <v>4</v>
      </c>
      <c r="G29" s="63"/>
      <c r="H29" s="64"/>
      <c r="I29" s="65">
        <f>E29*G29</f>
        <v>0</v>
      </c>
      <c r="J29" s="65">
        <f>E29*H29</f>
        <v>0</v>
      </c>
    </row>
    <row r="30" spans="2:10" s="52" customFormat="1" ht="63.75" x14ac:dyDescent="0.2">
      <c r="B30" s="60">
        <f>B29+1</f>
        <v>3</v>
      </c>
      <c r="C30" s="60" t="s">
        <v>110</v>
      </c>
      <c r="D30" s="61" t="s">
        <v>111</v>
      </c>
      <c r="E30" s="93">
        <v>3</v>
      </c>
      <c r="F30" s="61" t="s">
        <v>3</v>
      </c>
      <c r="G30" s="64"/>
      <c r="H30" s="77"/>
      <c r="I30" s="65">
        <f>E30*G30</f>
        <v>0</v>
      </c>
      <c r="J30" s="65">
        <f>E30*H30</f>
        <v>0</v>
      </c>
    </row>
    <row r="31" spans="2:10" s="50" customFormat="1" ht="13.5" thickBot="1" x14ac:dyDescent="0.25">
      <c r="B31" s="66" t="s">
        <v>112</v>
      </c>
      <c r="C31" s="67"/>
      <c r="D31" s="68"/>
      <c r="E31" s="69"/>
      <c r="F31" s="67"/>
      <c r="G31" s="70"/>
      <c r="H31" s="70"/>
      <c r="I31" s="70">
        <f>SUM(I28:I30)</f>
        <v>0</v>
      </c>
      <c r="J31" s="70">
        <f>SUM(J28:J30)</f>
        <v>0</v>
      </c>
    </row>
    <row r="32" spans="2:10" s="50" customFormat="1" x14ac:dyDescent="0.2">
      <c r="B32" s="51" t="s">
        <v>113</v>
      </c>
      <c r="C32" s="51"/>
      <c r="D32" s="51"/>
      <c r="E32" s="51"/>
      <c r="F32" s="51"/>
      <c r="G32" s="71"/>
      <c r="H32" s="71"/>
      <c r="I32" s="71"/>
      <c r="J32" s="71"/>
    </row>
    <row r="33" spans="2:10" s="52" customFormat="1" x14ac:dyDescent="0.2">
      <c r="B33" s="53" t="s">
        <v>60</v>
      </c>
      <c r="C33" s="53" t="s">
        <v>61</v>
      </c>
      <c r="D33" s="54" t="s">
        <v>62</v>
      </c>
      <c r="E33" s="53" t="s">
        <v>63</v>
      </c>
      <c r="F33" s="53" t="s">
        <v>64</v>
      </c>
      <c r="G33" s="72" t="s">
        <v>65</v>
      </c>
      <c r="H33" s="72" t="s">
        <v>66</v>
      </c>
      <c r="I33" s="72" t="s">
        <v>67</v>
      </c>
      <c r="J33" s="72" t="s">
        <v>68</v>
      </c>
    </row>
    <row r="34" spans="2:10" s="52" customFormat="1" ht="140.25" x14ac:dyDescent="0.2">
      <c r="B34" s="60">
        <v>1</v>
      </c>
      <c r="C34" s="60" t="s">
        <v>116</v>
      </c>
      <c r="D34" s="61" t="s">
        <v>117</v>
      </c>
      <c r="E34" s="93">
        <v>1</v>
      </c>
      <c r="F34" s="61" t="s">
        <v>3</v>
      </c>
      <c r="G34" s="64"/>
      <c r="H34" s="64"/>
      <c r="I34" s="65">
        <f>E34*G34</f>
        <v>0</v>
      </c>
      <c r="J34" s="65">
        <f>E34*H34</f>
        <v>0</v>
      </c>
    </row>
    <row r="35" spans="2:10" s="52" customFormat="1" ht="165.75" x14ac:dyDescent="0.2">
      <c r="B35" s="60">
        <f>B34+1</f>
        <v>2</v>
      </c>
      <c r="C35" s="60" t="s">
        <v>118</v>
      </c>
      <c r="D35" s="61" t="s">
        <v>119</v>
      </c>
      <c r="E35" s="93">
        <v>1</v>
      </c>
      <c r="F35" s="61" t="s">
        <v>3</v>
      </c>
      <c r="G35" s="64"/>
      <c r="H35" s="64"/>
      <c r="I35" s="65">
        <f>E35*G35</f>
        <v>0</v>
      </c>
      <c r="J35" s="65">
        <f>E35*H35</f>
        <v>0</v>
      </c>
    </row>
    <row r="36" spans="2:10" s="50" customFormat="1" ht="13.5" thickBot="1" x14ac:dyDescent="0.25">
      <c r="B36" s="66" t="s">
        <v>120</v>
      </c>
      <c r="C36" s="67"/>
      <c r="D36" s="68"/>
      <c r="E36" s="69"/>
      <c r="F36" s="67"/>
      <c r="G36" s="70"/>
      <c r="H36" s="70"/>
      <c r="I36" s="70">
        <f>SUM(I34:I35)</f>
        <v>0</v>
      </c>
      <c r="J36" s="70">
        <f>SUM(J34:J35)</f>
        <v>0</v>
      </c>
    </row>
    <row r="37" spans="2:10" s="50" customFormat="1" x14ac:dyDescent="0.2">
      <c r="B37" s="51" t="s">
        <v>121</v>
      </c>
      <c r="C37" s="51"/>
      <c r="D37" s="51"/>
      <c r="E37" s="51"/>
      <c r="F37" s="51"/>
      <c r="G37" s="71"/>
      <c r="H37" s="71"/>
      <c r="I37" s="71"/>
      <c r="J37" s="71"/>
    </row>
    <row r="38" spans="2:10" s="52" customFormat="1" x14ac:dyDescent="0.2">
      <c r="B38" s="53" t="s">
        <v>60</v>
      </c>
      <c r="C38" s="53" t="s">
        <v>61</v>
      </c>
      <c r="D38" s="54" t="s">
        <v>62</v>
      </c>
      <c r="E38" s="53" t="s">
        <v>63</v>
      </c>
      <c r="F38" s="53" t="s">
        <v>64</v>
      </c>
      <c r="G38" s="72" t="s">
        <v>65</v>
      </c>
      <c r="H38" s="72" t="s">
        <v>66</v>
      </c>
      <c r="I38" s="72" t="s">
        <v>67</v>
      </c>
      <c r="J38" s="72" t="s">
        <v>68</v>
      </c>
    </row>
    <row r="39" spans="2:10" s="52" customFormat="1" x14ac:dyDescent="0.2">
      <c r="B39" s="60"/>
      <c r="C39" s="60"/>
      <c r="D39" s="61" t="s">
        <v>196</v>
      </c>
      <c r="E39" s="62"/>
      <c r="F39" s="60"/>
      <c r="G39" s="63"/>
      <c r="H39" s="63"/>
      <c r="I39" s="65">
        <f>E39*G39</f>
        <v>0</v>
      </c>
      <c r="J39" s="65">
        <f>E39*H39</f>
        <v>0</v>
      </c>
    </row>
    <row r="40" spans="2:10" s="50" customFormat="1" ht="13.5" thickBot="1" x14ac:dyDescent="0.25">
      <c r="B40" s="66" t="s">
        <v>122</v>
      </c>
      <c r="C40" s="67"/>
      <c r="D40" s="68"/>
      <c r="E40" s="69"/>
      <c r="F40" s="67"/>
      <c r="G40" s="70"/>
      <c r="H40" s="70"/>
      <c r="I40" s="70">
        <f>SUM(I39:I39)</f>
        <v>0</v>
      </c>
      <c r="J40" s="70">
        <f>SUM(J39:J39)</f>
        <v>0</v>
      </c>
    </row>
    <row r="41" spans="2:10" s="50" customFormat="1" x14ac:dyDescent="0.2">
      <c r="B41" s="51" t="s">
        <v>123</v>
      </c>
      <c r="C41" s="51"/>
      <c r="D41" s="51"/>
      <c r="E41" s="51"/>
      <c r="F41" s="51"/>
      <c r="G41" s="71"/>
      <c r="H41" s="71"/>
      <c r="I41" s="71"/>
      <c r="J41" s="71"/>
    </row>
    <row r="42" spans="2:10" s="52" customFormat="1" x14ac:dyDescent="0.2">
      <c r="B42" s="53" t="s">
        <v>60</v>
      </c>
      <c r="C42" s="53" t="s">
        <v>61</v>
      </c>
      <c r="D42" s="54" t="s">
        <v>62</v>
      </c>
      <c r="E42" s="53" t="s">
        <v>63</v>
      </c>
      <c r="F42" s="53" t="s">
        <v>64</v>
      </c>
      <c r="G42" s="72" t="s">
        <v>65</v>
      </c>
      <c r="H42" s="72" t="s">
        <v>66</v>
      </c>
      <c r="I42" s="72" t="s">
        <v>67</v>
      </c>
      <c r="J42" s="72" t="s">
        <v>68</v>
      </c>
    </row>
    <row r="43" spans="2:10" s="52" customFormat="1" ht="51" x14ac:dyDescent="0.2">
      <c r="B43" s="60">
        <v>1</v>
      </c>
      <c r="C43" s="60" t="s">
        <v>124</v>
      </c>
      <c r="D43" s="61" t="s">
        <v>125</v>
      </c>
      <c r="E43" s="93">
        <v>34</v>
      </c>
      <c r="F43" s="61" t="s">
        <v>4</v>
      </c>
      <c r="G43" s="64"/>
      <c r="H43" s="64"/>
      <c r="I43" s="65">
        <f>E43*G43</f>
        <v>0</v>
      </c>
      <c r="J43" s="65">
        <f>E43*H43</f>
        <v>0</v>
      </c>
    </row>
    <row r="44" spans="2:10" s="52" customFormat="1" ht="76.5" x14ac:dyDescent="0.2">
      <c r="B44" s="60">
        <f>B43+1</f>
        <v>2</v>
      </c>
      <c r="C44" s="60" t="s">
        <v>190</v>
      </c>
      <c r="D44" s="61" t="s">
        <v>189</v>
      </c>
      <c r="E44" s="93">
        <v>18</v>
      </c>
      <c r="F44" s="61" t="s">
        <v>4</v>
      </c>
      <c r="G44" s="64"/>
      <c r="H44" s="64"/>
      <c r="I44" s="65">
        <f>E44*G44</f>
        <v>0</v>
      </c>
      <c r="J44" s="65">
        <f>E44*H44</f>
        <v>0</v>
      </c>
    </row>
    <row r="45" spans="2:10" s="50" customFormat="1" ht="13.5" thickBot="1" x14ac:dyDescent="0.25">
      <c r="B45" s="66" t="s">
        <v>126</v>
      </c>
      <c r="C45" s="67"/>
      <c r="D45" s="68"/>
      <c r="E45" s="69"/>
      <c r="F45" s="67"/>
      <c r="G45" s="70"/>
      <c r="H45" s="70"/>
      <c r="I45" s="70">
        <f>SUM(I43:I44)</f>
        <v>0</v>
      </c>
      <c r="J45" s="70">
        <f>SUM(J43:J44)</f>
        <v>0</v>
      </c>
    </row>
    <row r="46" spans="2:10" s="50" customFormat="1" x14ac:dyDescent="0.2">
      <c r="B46" s="51" t="s">
        <v>127</v>
      </c>
      <c r="C46" s="51"/>
      <c r="D46" s="51"/>
      <c r="E46" s="51"/>
      <c r="F46" s="51"/>
      <c r="G46" s="71"/>
      <c r="H46" s="71"/>
      <c r="I46" s="71"/>
      <c r="J46" s="71"/>
    </row>
    <row r="47" spans="2:10" s="52" customFormat="1" x14ac:dyDescent="0.2">
      <c r="B47" s="53" t="s">
        <v>60</v>
      </c>
      <c r="C47" s="53" t="s">
        <v>61</v>
      </c>
      <c r="D47" s="54" t="s">
        <v>62</v>
      </c>
      <c r="E47" s="53" t="s">
        <v>63</v>
      </c>
      <c r="F47" s="53" t="s">
        <v>64</v>
      </c>
      <c r="G47" s="72" t="s">
        <v>65</v>
      </c>
      <c r="H47" s="72" t="s">
        <v>66</v>
      </c>
      <c r="I47" s="72" t="s">
        <v>67</v>
      </c>
      <c r="J47" s="72" t="s">
        <v>68</v>
      </c>
    </row>
    <row r="48" spans="2:10" s="52" customFormat="1" ht="63.75" x14ac:dyDescent="0.2">
      <c r="B48" s="60">
        <v>1</v>
      </c>
      <c r="C48" s="60" t="s">
        <v>130</v>
      </c>
      <c r="D48" s="61" t="s">
        <v>131</v>
      </c>
      <c r="E48" s="93">
        <v>37</v>
      </c>
      <c r="F48" s="61" t="s">
        <v>5</v>
      </c>
      <c r="G48" s="64"/>
      <c r="H48" s="64"/>
      <c r="I48" s="65">
        <f>E48*G48</f>
        <v>0</v>
      </c>
      <c r="J48" s="65">
        <f>E48*H48</f>
        <v>0</v>
      </c>
    </row>
    <row r="49" spans="2:10" s="52" customFormat="1" ht="63.75" x14ac:dyDescent="0.2">
      <c r="B49" s="60">
        <f>B48+1</f>
        <v>2</v>
      </c>
      <c r="C49" s="60" t="s">
        <v>132</v>
      </c>
      <c r="D49" s="61" t="s">
        <v>133</v>
      </c>
      <c r="E49" s="93">
        <v>24</v>
      </c>
      <c r="F49" s="61" t="s">
        <v>5</v>
      </c>
      <c r="G49" s="64"/>
      <c r="H49" s="64"/>
      <c r="I49" s="65">
        <f>E49*G49</f>
        <v>0</v>
      </c>
      <c r="J49" s="65">
        <f>E49*H49</f>
        <v>0</v>
      </c>
    </row>
    <row r="50" spans="2:10" s="50" customFormat="1" ht="13.5" thickBot="1" x14ac:dyDescent="0.25">
      <c r="B50" s="66" t="s">
        <v>134</v>
      </c>
      <c r="C50" s="67"/>
      <c r="D50" s="68"/>
      <c r="E50" s="69"/>
      <c r="F50" s="67"/>
      <c r="G50" s="70"/>
      <c r="H50" s="70"/>
      <c r="I50" s="70">
        <f>SUM(I48:I49)</f>
        <v>0</v>
      </c>
      <c r="J50" s="70">
        <f>SUM(J48:J49)</f>
        <v>0</v>
      </c>
    </row>
    <row r="51" spans="2:10" s="50" customFormat="1" x14ac:dyDescent="0.2">
      <c r="B51" s="51" t="s">
        <v>135</v>
      </c>
      <c r="C51" s="51"/>
      <c r="D51" s="51"/>
      <c r="E51" s="51"/>
      <c r="F51" s="51"/>
      <c r="G51" s="71"/>
      <c r="H51" s="71"/>
      <c r="I51" s="71"/>
      <c r="J51" s="71"/>
    </row>
    <row r="52" spans="2:10" s="52" customFormat="1" x14ac:dyDescent="0.2">
      <c r="B52" s="53" t="s">
        <v>60</v>
      </c>
      <c r="C52" s="53" t="s">
        <v>61</v>
      </c>
      <c r="D52" s="54" t="s">
        <v>62</v>
      </c>
      <c r="E52" s="53" t="s">
        <v>63</v>
      </c>
      <c r="F52" s="53" t="s">
        <v>64</v>
      </c>
      <c r="G52" s="72" t="s">
        <v>65</v>
      </c>
      <c r="H52" s="72" t="s">
        <v>66</v>
      </c>
      <c r="I52" s="72" t="s">
        <v>67</v>
      </c>
      <c r="J52" s="72" t="s">
        <v>68</v>
      </c>
    </row>
    <row r="53" spans="2:10" s="52" customFormat="1" ht="76.5" x14ac:dyDescent="0.2">
      <c r="B53" s="60">
        <v>1</v>
      </c>
      <c r="C53" s="60" t="s">
        <v>136</v>
      </c>
      <c r="D53" s="61" t="s">
        <v>137</v>
      </c>
      <c r="E53" s="93">
        <v>2</v>
      </c>
      <c r="F53" s="61" t="s">
        <v>0</v>
      </c>
      <c r="G53" s="64"/>
      <c r="H53" s="64"/>
      <c r="I53" s="65">
        <f>E53*G53</f>
        <v>0</v>
      </c>
      <c r="J53" s="65">
        <f>E53*H53</f>
        <v>0</v>
      </c>
    </row>
    <row r="54" spans="2:10" s="52" customFormat="1" ht="63.75" x14ac:dyDescent="0.2">
      <c r="B54" s="60">
        <f>B53+1</f>
        <v>2</v>
      </c>
      <c r="C54" s="60" t="s">
        <v>138</v>
      </c>
      <c r="D54" s="61" t="s">
        <v>139</v>
      </c>
      <c r="E54" s="93">
        <v>2</v>
      </c>
      <c r="F54" s="61" t="s">
        <v>0</v>
      </c>
      <c r="G54" s="64"/>
      <c r="H54" s="64"/>
      <c r="I54" s="65">
        <f>E54*G54</f>
        <v>0</v>
      </c>
      <c r="J54" s="65">
        <f>E54*H54</f>
        <v>0</v>
      </c>
    </row>
    <row r="55" spans="2:10" s="52" customFormat="1" ht="38.25" x14ac:dyDescent="0.2">
      <c r="B55" s="60">
        <f>B54+1</f>
        <v>3</v>
      </c>
      <c r="C55" s="60" t="s">
        <v>140</v>
      </c>
      <c r="D55" s="61" t="s">
        <v>197</v>
      </c>
      <c r="E55" s="93">
        <v>8</v>
      </c>
      <c r="F55" s="61" t="s">
        <v>4</v>
      </c>
      <c r="G55" s="64"/>
      <c r="H55" s="64"/>
      <c r="I55" s="65">
        <f>E55*G55</f>
        <v>0</v>
      </c>
      <c r="J55" s="65">
        <f>E55*H55</f>
        <v>0</v>
      </c>
    </row>
    <row r="56" spans="2:10" s="52" customFormat="1" x14ac:dyDescent="0.2">
      <c r="B56" s="60">
        <v>4</v>
      </c>
      <c r="C56" s="60" t="s">
        <v>69</v>
      </c>
      <c r="D56" s="61" t="s">
        <v>188</v>
      </c>
      <c r="E56" s="93">
        <v>1</v>
      </c>
      <c r="F56" s="61" t="s">
        <v>0</v>
      </c>
      <c r="G56" s="63"/>
      <c r="H56" s="64"/>
      <c r="I56" s="65">
        <f>E56*G56</f>
        <v>0</v>
      </c>
      <c r="J56" s="65">
        <f>E56*H56</f>
        <v>0</v>
      </c>
    </row>
    <row r="57" spans="2:10" s="52" customFormat="1" ht="63.75" x14ac:dyDescent="0.2">
      <c r="B57" s="78">
        <v>5</v>
      </c>
      <c r="C57" s="78" t="s">
        <v>69</v>
      </c>
      <c r="D57" s="79" t="s">
        <v>195</v>
      </c>
      <c r="E57" s="95">
        <v>1</v>
      </c>
      <c r="F57" s="96" t="s">
        <v>144</v>
      </c>
      <c r="G57" s="82"/>
      <c r="H57" s="64"/>
      <c r="I57" s="83">
        <f>E57*G57</f>
        <v>0</v>
      </c>
      <c r="J57" s="83">
        <f>E57*H57</f>
        <v>0</v>
      </c>
    </row>
    <row r="58" spans="2:10" s="50" customFormat="1" ht="13.5" thickBot="1" x14ac:dyDescent="0.25">
      <c r="B58" s="66" t="s">
        <v>141</v>
      </c>
      <c r="C58" s="67"/>
      <c r="D58" s="68"/>
      <c r="E58" s="69"/>
      <c r="F58" s="67"/>
      <c r="G58" s="70"/>
      <c r="H58" s="70"/>
      <c r="I58" s="70">
        <f>SUM(I53:I57)</f>
        <v>0</v>
      </c>
      <c r="J58" s="70">
        <f>SUM(J53:J57)</f>
        <v>0</v>
      </c>
    </row>
    <row r="59" spans="2:10" s="50" customFormat="1" x14ac:dyDescent="0.2">
      <c r="B59" s="51" t="s">
        <v>142</v>
      </c>
      <c r="C59" s="51"/>
      <c r="D59" s="51"/>
      <c r="E59" s="51"/>
      <c r="F59" s="51"/>
      <c r="G59" s="71"/>
      <c r="H59" s="71"/>
      <c r="I59" s="71"/>
      <c r="J59" s="71"/>
    </row>
    <row r="60" spans="2:10" s="52" customFormat="1" x14ac:dyDescent="0.2">
      <c r="B60" s="53" t="s">
        <v>60</v>
      </c>
      <c r="C60" s="53" t="s">
        <v>61</v>
      </c>
      <c r="D60" s="54" t="s">
        <v>62</v>
      </c>
      <c r="E60" s="53" t="s">
        <v>63</v>
      </c>
      <c r="F60" s="53" t="s">
        <v>64</v>
      </c>
      <c r="G60" s="72" t="s">
        <v>65</v>
      </c>
      <c r="H60" s="72" t="s">
        <v>66</v>
      </c>
      <c r="I60" s="72" t="s">
        <v>67</v>
      </c>
      <c r="J60" s="72" t="s">
        <v>68</v>
      </c>
    </row>
    <row r="61" spans="2:10" s="52" customFormat="1" ht="25.5" x14ac:dyDescent="0.2">
      <c r="B61" s="60">
        <v>1</v>
      </c>
      <c r="C61" s="60" t="s">
        <v>69</v>
      </c>
      <c r="D61" s="61" t="s">
        <v>143</v>
      </c>
      <c r="E61" s="93">
        <v>1</v>
      </c>
      <c r="F61" s="97" t="s">
        <v>144</v>
      </c>
      <c r="G61" s="63"/>
      <c r="H61" s="64"/>
      <c r="I61" s="65">
        <f>E61*G61</f>
        <v>0</v>
      </c>
      <c r="J61" s="65">
        <f>E61*H61</f>
        <v>0</v>
      </c>
    </row>
    <row r="62" spans="2:10" s="50" customFormat="1" ht="13.5" thickBot="1" x14ac:dyDescent="0.25">
      <c r="B62" s="66" t="s">
        <v>145</v>
      </c>
      <c r="C62" s="67"/>
      <c r="D62" s="68"/>
      <c r="E62" s="69"/>
      <c r="F62" s="67"/>
      <c r="G62" s="70"/>
      <c r="H62" s="70"/>
      <c r="I62" s="70">
        <f>SUM(I61:I61)</f>
        <v>0</v>
      </c>
      <c r="J62" s="70">
        <f>SUM(J61:J61)</f>
        <v>0</v>
      </c>
    </row>
    <row r="63" spans="2:10" s="50" customFormat="1" x14ac:dyDescent="0.2">
      <c r="B63" s="51" t="s">
        <v>146</v>
      </c>
      <c r="C63" s="51"/>
      <c r="D63" s="51"/>
      <c r="E63" s="51"/>
      <c r="F63" s="51"/>
      <c r="G63" s="71"/>
      <c r="H63" s="71"/>
      <c r="I63" s="71"/>
      <c r="J63" s="71"/>
    </row>
    <row r="64" spans="2:10" s="52" customFormat="1" x14ac:dyDescent="0.2">
      <c r="B64" s="53" t="s">
        <v>60</v>
      </c>
      <c r="C64" s="53" t="s">
        <v>61</v>
      </c>
      <c r="D64" s="54" t="s">
        <v>62</v>
      </c>
      <c r="E64" s="53" t="s">
        <v>63</v>
      </c>
      <c r="F64" s="53" t="s">
        <v>64</v>
      </c>
      <c r="G64" s="72" t="s">
        <v>65</v>
      </c>
      <c r="H64" s="72" t="s">
        <v>66</v>
      </c>
      <c r="I64" s="72" t="s">
        <v>67</v>
      </c>
      <c r="J64" s="72" t="s">
        <v>68</v>
      </c>
    </row>
    <row r="65" spans="2:10" s="52" customFormat="1" x14ac:dyDescent="0.2">
      <c r="B65" s="73">
        <v>1</v>
      </c>
      <c r="C65" s="60" t="s">
        <v>69</v>
      </c>
      <c r="D65" s="85" t="s">
        <v>187</v>
      </c>
      <c r="E65" s="93">
        <v>1</v>
      </c>
      <c r="F65" s="97" t="s">
        <v>0</v>
      </c>
      <c r="G65" s="86"/>
      <c r="H65" s="64"/>
      <c r="I65" s="65">
        <f t="shared" ref="I65:I70" si="6">E65*G65</f>
        <v>0</v>
      </c>
      <c r="J65" s="65">
        <f t="shared" ref="J65:J70" si="7">E65*H65</f>
        <v>0</v>
      </c>
    </row>
    <row r="66" spans="2:10" s="52" customFormat="1" ht="25.5" x14ac:dyDescent="0.2">
      <c r="B66" s="73">
        <f>B65+1</f>
        <v>2</v>
      </c>
      <c r="C66" s="60" t="s">
        <v>69</v>
      </c>
      <c r="D66" s="85" t="s">
        <v>186</v>
      </c>
      <c r="E66" s="93">
        <v>2</v>
      </c>
      <c r="F66" s="97" t="s">
        <v>5</v>
      </c>
      <c r="G66" s="86"/>
      <c r="H66" s="64"/>
      <c r="I66" s="65">
        <f t="shared" si="6"/>
        <v>0</v>
      </c>
      <c r="J66" s="65">
        <f t="shared" si="7"/>
        <v>0</v>
      </c>
    </row>
    <row r="67" spans="2:10" s="52" customFormat="1" ht="25.5" x14ac:dyDescent="0.2">
      <c r="B67" s="73">
        <f t="shared" ref="B67:B70" si="8">B66+1</f>
        <v>3</v>
      </c>
      <c r="C67" s="60" t="s">
        <v>69</v>
      </c>
      <c r="D67" s="85" t="s">
        <v>152</v>
      </c>
      <c r="E67" s="93">
        <v>1</v>
      </c>
      <c r="F67" s="97" t="s">
        <v>144</v>
      </c>
      <c r="G67" s="86"/>
      <c r="H67" s="64"/>
      <c r="I67" s="65">
        <f t="shared" si="6"/>
        <v>0</v>
      </c>
      <c r="J67" s="65">
        <f t="shared" si="7"/>
        <v>0</v>
      </c>
    </row>
    <row r="68" spans="2:10" s="52" customFormat="1" ht="25.5" x14ac:dyDescent="0.2">
      <c r="B68" s="73">
        <f t="shared" si="8"/>
        <v>4</v>
      </c>
      <c r="C68" s="60" t="s">
        <v>69</v>
      </c>
      <c r="D68" s="85" t="s">
        <v>153</v>
      </c>
      <c r="E68" s="93">
        <v>1</v>
      </c>
      <c r="F68" s="97" t="s">
        <v>144</v>
      </c>
      <c r="G68" s="86"/>
      <c r="H68" s="64"/>
      <c r="I68" s="65">
        <f t="shared" si="6"/>
        <v>0</v>
      </c>
      <c r="J68" s="65">
        <f t="shared" si="7"/>
        <v>0</v>
      </c>
    </row>
    <row r="69" spans="2:10" s="52" customFormat="1" x14ac:dyDescent="0.2">
      <c r="B69" s="73">
        <f t="shared" si="8"/>
        <v>5</v>
      </c>
      <c r="C69" s="60" t="s">
        <v>69</v>
      </c>
      <c r="D69" s="85" t="s">
        <v>154</v>
      </c>
      <c r="E69" s="93">
        <v>1</v>
      </c>
      <c r="F69" s="97" t="s">
        <v>144</v>
      </c>
      <c r="G69" s="86"/>
      <c r="H69" s="64"/>
      <c r="I69" s="65">
        <f t="shared" si="6"/>
        <v>0</v>
      </c>
      <c r="J69" s="65">
        <f t="shared" si="7"/>
        <v>0</v>
      </c>
    </row>
    <row r="70" spans="2:10" s="52" customFormat="1" ht="25.5" x14ac:dyDescent="0.2">
      <c r="B70" s="73">
        <f t="shared" si="8"/>
        <v>6</v>
      </c>
      <c r="C70" s="60" t="s">
        <v>69</v>
      </c>
      <c r="D70" s="85" t="s">
        <v>155</v>
      </c>
      <c r="E70" s="93">
        <v>1</v>
      </c>
      <c r="F70" s="97" t="s">
        <v>144</v>
      </c>
      <c r="G70" s="86"/>
      <c r="H70" s="64"/>
      <c r="I70" s="65">
        <f t="shared" si="6"/>
        <v>0</v>
      </c>
      <c r="J70" s="65">
        <f t="shared" si="7"/>
        <v>0</v>
      </c>
    </row>
    <row r="71" spans="2:10" s="50" customFormat="1" ht="13.5" thickBot="1" x14ac:dyDescent="0.25">
      <c r="B71" s="66" t="s">
        <v>156</v>
      </c>
      <c r="C71" s="67"/>
      <c r="D71" s="68"/>
      <c r="E71" s="69"/>
      <c r="F71" s="67"/>
      <c r="G71" s="70"/>
      <c r="H71" s="70"/>
      <c r="I71" s="70">
        <f>SUM(I65:I70)</f>
        <v>0</v>
      </c>
      <c r="J71" s="70">
        <f>SUM(J65:J70)</f>
        <v>0</v>
      </c>
    </row>
    <row r="72" spans="2:10" s="52" customFormat="1" ht="13.5" thickBot="1" x14ac:dyDescent="0.25">
      <c r="B72" s="87" t="s">
        <v>198</v>
      </c>
      <c r="C72" s="88"/>
      <c r="D72" s="89"/>
      <c r="E72" s="90"/>
      <c r="F72" s="88"/>
      <c r="G72" s="91"/>
      <c r="H72" s="91"/>
      <c r="I72" s="91">
        <f>I11+I25+I31+I36+I40+I45+I50+I58+I62+I71</f>
        <v>0</v>
      </c>
      <c r="J72" s="91">
        <f>J11+J25+J31+J36+J40+J45+J50+J58+J62+J71</f>
        <v>0</v>
      </c>
    </row>
    <row r="73" spans="2:10" ht="3" customHeight="1" x14ac:dyDescent="0.2"/>
  </sheetData>
  <sheetProtection algorithmName="SHA-512" hashValue="F+O+BqhICYaAEui1GkLOcpb+eH6kX7um9NhkF5Kxa20CORicn1teKJQLAEVlRYtPGZGTqIkqAv/dnAuTcWsn5g==" saltValue="BZdsuMV3WmBrr+5i+HPWnQ==" spinCount="100000" sheet="1" selectLockedCells="1"/>
  <printOptions horizontalCentered="1"/>
  <pageMargins left="0.39370078740157483" right="0.39370078740157483" top="0.98425196850393704" bottom="0.74803149606299213" header="0.51181102362204722" footer="0.51181102362204722"/>
  <pageSetup paperSize="9" scale="80" fitToHeight="0" orientation="portrait" r:id="rId1"/>
  <headerFooter alignWithMargins="0">
    <oddHeader>&amp;L&amp;"Arial CE,Félkövér"Oroszlány, Móricz Zs. utcai kijelölt gyalogos-átkelőhely
kialakításának kivitelezési munkálatai&amp;R&amp;"Arial CE,Félkövér"ÚTÉPÍTÉS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8E86-5550-4B15-9E3E-A1189D90E2E1}">
  <sheetPr>
    <pageSetUpPr fitToPage="1"/>
  </sheetPr>
  <dimension ref="B1:J14"/>
  <sheetViews>
    <sheetView view="pageBreakPreview" zoomScaleNormal="100" zoomScaleSheetLayoutView="100" workbookViewId="0">
      <selection activeCell="H3" sqref="H3"/>
    </sheetView>
  </sheetViews>
  <sheetFormatPr defaultColWidth="9.140625" defaultRowHeight="12.75" x14ac:dyDescent="0.2"/>
  <cols>
    <col min="1" max="1" width="0.5703125" style="114" customWidth="1"/>
    <col min="2" max="2" width="4.28515625" style="115" customWidth="1"/>
    <col min="3" max="3" width="9.42578125" style="115" customWidth="1"/>
    <col min="4" max="4" width="45.7109375" style="114" customWidth="1"/>
    <col min="5" max="5" width="6.7109375" style="116" customWidth="1"/>
    <col min="6" max="6" width="6.7109375" style="114" customWidth="1"/>
    <col min="7" max="8" width="10.7109375" style="116" customWidth="1"/>
    <col min="9" max="10" width="12.7109375" style="116" customWidth="1"/>
    <col min="11" max="11" width="0.5703125" style="114" customWidth="1"/>
    <col min="12" max="16384" width="9.140625" style="114"/>
  </cols>
  <sheetData>
    <row r="1" spans="2:10" ht="3" customHeight="1" x14ac:dyDescent="0.2"/>
    <row r="2" spans="2:10" s="117" customFormat="1" ht="25.5" x14ac:dyDescent="0.2">
      <c r="B2" s="118" t="s">
        <v>159</v>
      </c>
      <c r="C2" s="118" t="s">
        <v>160</v>
      </c>
      <c r="D2" s="119" t="s">
        <v>161</v>
      </c>
      <c r="E2" s="120" t="s">
        <v>6</v>
      </c>
      <c r="F2" s="121" t="s">
        <v>162</v>
      </c>
      <c r="G2" s="122" t="s">
        <v>163</v>
      </c>
      <c r="H2" s="122" t="s">
        <v>164</v>
      </c>
      <c r="I2" s="122" t="s">
        <v>165</v>
      </c>
      <c r="J2" s="122" t="s">
        <v>166</v>
      </c>
    </row>
    <row r="3" spans="2:10" s="123" customFormat="1" ht="38.25" x14ac:dyDescent="0.2">
      <c r="B3" s="124">
        <v>1</v>
      </c>
      <c r="C3" s="125" t="s">
        <v>167</v>
      </c>
      <c r="D3" s="126" t="s">
        <v>168</v>
      </c>
      <c r="E3" s="116">
        <v>12</v>
      </c>
      <c r="F3" s="114" t="s">
        <v>5</v>
      </c>
      <c r="G3" s="143"/>
      <c r="H3" s="144"/>
      <c r="I3" s="145">
        <f t="shared" ref="I3:I11" si="0">ROUND(E3*G3, 0)</f>
        <v>0</v>
      </c>
      <c r="J3" s="145">
        <f t="shared" ref="J3:J11" si="1">ROUND(E3*H3, 0)</f>
        <v>0</v>
      </c>
    </row>
    <row r="4" spans="2:10" s="123" customFormat="1" ht="51" x14ac:dyDescent="0.2">
      <c r="B4" s="115">
        <v>2</v>
      </c>
      <c r="C4" s="127" t="s">
        <v>169</v>
      </c>
      <c r="D4" s="114" t="s">
        <v>170</v>
      </c>
      <c r="E4" s="116">
        <v>12</v>
      </c>
      <c r="F4" s="114" t="s">
        <v>5</v>
      </c>
      <c r="G4" s="144"/>
      <c r="H4" s="144"/>
      <c r="I4" s="145">
        <f t="shared" si="0"/>
        <v>0</v>
      </c>
      <c r="J4" s="145">
        <f t="shared" si="1"/>
        <v>0</v>
      </c>
    </row>
    <row r="5" spans="2:10" ht="25.5" x14ac:dyDescent="0.2">
      <c r="B5" s="115">
        <v>3</v>
      </c>
      <c r="C5" s="127" t="s">
        <v>171</v>
      </c>
      <c r="D5" s="114" t="s">
        <v>172</v>
      </c>
      <c r="E5" s="116">
        <v>12</v>
      </c>
      <c r="F5" s="114" t="s">
        <v>5</v>
      </c>
      <c r="G5" s="144"/>
      <c r="H5" s="144"/>
      <c r="I5" s="145">
        <f t="shared" si="0"/>
        <v>0</v>
      </c>
      <c r="J5" s="145">
        <f t="shared" si="1"/>
        <v>0</v>
      </c>
    </row>
    <row r="6" spans="2:10" ht="76.5" x14ac:dyDescent="0.2">
      <c r="B6" s="115">
        <v>4</v>
      </c>
      <c r="C6" s="114" t="s">
        <v>173</v>
      </c>
      <c r="D6" s="114" t="s">
        <v>174</v>
      </c>
      <c r="E6" s="116">
        <v>1</v>
      </c>
      <c r="F6" s="114" t="s">
        <v>0</v>
      </c>
      <c r="G6" s="144"/>
      <c r="H6" s="144"/>
      <c r="I6" s="145">
        <f t="shared" si="0"/>
        <v>0</v>
      </c>
      <c r="J6" s="145">
        <f t="shared" si="1"/>
        <v>0</v>
      </c>
    </row>
    <row r="7" spans="2:10" ht="38.25" x14ac:dyDescent="0.2">
      <c r="B7" s="115">
        <v>5</v>
      </c>
      <c r="C7" s="114" t="s">
        <v>175</v>
      </c>
      <c r="D7" s="114" t="s">
        <v>176</v>
      </c>
      <c r="E7" s="116">
        <v>1</v>
      </c>
      <c r="F7" s="114" t="s">
        <v>0</v>
      </c>
      <c r="G7" s="144"/>
      <c r="H7" s="144"/>
      <c r="I7" s="145">
        <f t="shared" si="0"/>
        <v>0</v>
      </c>
      <c r="J7" s="145">
        <f t="shared" si="1"/>
        <v>0</v>
      </c>
    </row>
    <row r="8" spans="2:10" ht="38.25" x14ac:dyDescent="0.2">
      <c r="B8" s="115">
        <v>6</v>
      </c>
      <c r="C8" s="127" t="s">
        <v>177</v>
      </c>
      <c r="D8" s="114" t="s">
        <v>178</v>
      </c>
      <c r="E8" s="116">
        <v>1</v>
      </c>
      <c r="F8" s="114" t="s">
        <v>0</v>
      </c>
      <c r="G8" s="144"/>
      <c r="H8" s="144"/>
      <c r="I8" s="145">
        <f t="shared" si="0"/>
        <v>0</v>
      </c>
      <c r="J8" s="145">
        <f t="shared" si="1"/>
        <v>0</v>
      </c>
    </row>
    <row r="9" spans="2:10" ht="51" x14ac:dyDescent="0.2">
      <c r="B9" s="115">
        <v>7</v>
      </c>
      <c r="C9" s="127" t="s">
        <v>179</v>
      </c>
      <c r="D9" s="114" t="s">
        <v>180</v>
      </c>
      <c r="E9" s="116">
        <v>1</v>
      </c>
      <c r="F9" s="114" t="s">
        <v>0</v>
      </c>
      <c r="G9" s="144"/>
      <c r="H9" s="144"/>
      <c r="I9" s="145">
        <f t="shared" si="0"/>
        <v>0</v>
      </c>
      <c r="J9" s="145">
        <f t="shared" si="1"/>
        <v>0</v>
      </c>
    </row>
    <row r="10" spans="2:10" ht="25.5" x14ac:dyDescent="0.2">
      <c r="B10" s="115">
        <v>8</v>
      </c>
      <c r="C10" s="114" t="s">
        <v>181</v>
      </c>
      <c r="D10" s="114" t="s">
        <v>182</v>
      </c>
      <c r="E10" s="116">
        <v>1</v>
      </c>
      <c r="F10" s="114" t="s">
        <v>0</v>
      </c>
      <c r="G10" s="143"/>
      <c r="H10" s="144"/>
      <c r="I10" s="145">
        <f t="shared" si="0"/>
        <v>0</v>
      </c>
      <c r="J10" s="145">
        <f t="shared" si="1"/>
        <v>0</v>
      </c>
    </row>
    <row r="11" spans="2:10" ht="102" x14ac:dyDescent="0.2">
      <c r="B11" s="115">
        <v>9</v>
      </c>
      <c r="C11" s="114" t="s">
        <v>183</v>
      </c>
      <c r="D11" s="128" t="s">
        <v>184</v>
      </c>
      <c r="E11" s="116">
        <v>1</v>
      </c>
      <c r="F11" s="114" t="s">
        <v>185</v>
      </c>
      <c r="G11" s="143"/>
      <c r="H11" s="144"/>
      <c r="I11" s="145">
        <f t="shared" si="0"/>
        <v>0</v>
      </c>
      <c r="J11" s="145">
        <f t="shared" si="1"/>
        <v>0</v>
      </c>
    </row>
    <row r="12" spans="2:10" x14ac:dyDescent="0.2">
      <c r="G12" s="145"/>
      <c r="H12" s="145"/>
      <c r="I12" s="145"/>
      <c r="J12" s="145"/>
    </row>
    <row r="13" spans="2:10" s="123" customFormat="1" x14ac:dyDescent="0.2">
      <c r="B13" s="129"/>
      <c r="C13" s="129"/>
      <c r="D13" s="130" t="s">
        <v>199</v>
      </c>
      <c r="E13" s="131"/>
      <c r="F13" s="132"/>
      <c r="G13" s="146"/>
      <c r="H13" s="146"/>
      <c r="I13" s="146">
        <f>ROUND(SUM(I3:I12),0)</f>
        <v>0</v>
      </c>
      <c r="J13" s="146">
        <f>ROUND(SUM(J3:J12),0)</f>
        <v>0</v>
      </c>
    </row>
    <row r="14" spans="2:10" ht="3" customHeight="1" x14ac:dyDescent="0.2"/>
  </sheetData>
  <sheetProtection algorithmName="SHA-512" hashValue="LoXflD3LPzCT/VKPqq+EHpWplNdxz7CCQgh5/TXuK6lkmnVZqR9K0UuhXCf9iVfVwUlYgZRZW0MMQMDwkOgsag==" saltValue="acgS3oOnPbHHzJ8YaR+MjA==" spinCount="100000" sheet="1" objects="1" scenarios="1" selectLockedCells="1"/>
  <printOptions gridLines="1"/>
  <pageMargins left="0.39370078740157483" right="0.39370078740157483" top="0.98425196850393704" bottom="0.70866141732283472" header="0.39370078740157483" footer="0.43307086614173229"/>
  <pageSetup paperSize="9" scale="80" orientation="portrait" useFirstPageNumber="1" r:id="rId1"/>
  <headerFooter>
    <oddHeader>&amp;L&amp;"Times New Roman CE,Félkövér"&amp;10Új gyalogos átkelőhely megvilágítása
2840 Oroszlány, Móricz Zsigmond utca - Karinthy Frigyes utca</oddHeader>
  </headerFooter>
  <ignoredErrors>
    <ignoredError sqref="C3:C5 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4C605-F55C-4C23-B989-5F1278E5C286}">
  <sheetPr>
    <pageSetUpPr fitToPage="1"/>
  </sheetPr>
  <dimension ref="A1:K75"/>
  <sheetViews>
    <sheetView showZeros="0" view="pageBreakPreview" zoomScaleNormal="100" zoomScaleSheetLayoutView="100" workbookViewId="0">
      <selection activeCell="H4" sqref="H4"/>
    </sheetView>
  </sheetViews>
  <sheetFormatPr defaultColWidth="5.28515625" defaultRowHeight="12.75" x14ac:dyDescent="0.2"/>
  <cols>
    <col min="1" max="1" width="0.5703125" style="98" customWidth="1"/>
    <col min="2" max="2" width="5.7109375" style="99" customWidth="1"/>
    <col min="3" max="3" width="14.140625" style="99" customWidth="1"/>
    <col min="4" max="4" width="44.5703125" style="100" customWidth="1"/>
    <col min="5" max="5" width="7" style="101" bestFit="1" customWidth="1"/>
    <col min="6" max="6" width="6.85546875" style="99" bestFit="1" customWidth="1"/>
    <col min="7" max="8" width="10.7109375" style="101" customWidth="1"/>
    <col min="9" max="10" width="12.7109375" style="99" customWidth="1"/>
    <col min="11" max="11" width="0.5703125" style="98" customWidth="1"/>
    <col min="12" max="255" width="11.42578125" style="50" customWidth="1"/>
    <col min="256" max="256" width="0.5703125" style="50" customWidth="1"/>
    <col min="257" max="257" width="5.7109375" style="50" customWidth="1"/>
    <col min="258" max="258" width="14.140625" style="50" customWidth="1"/>
    <col min="259" max="259" width="35.42578125" style="50" customWidth="1"/>
    <col min="260" max="261" width="5.7109375" style="50" customWidth="1"/>
    <col min="262" max="265" width="10" style="50" customWidth="1"/>
    <col min="266" max="266" width="11.85546875" style="50" customWidth="1"/>
    <col min="267" max="267" width="0.5703125" style="50" customWidth="1"/>
    <col min="268" max="511" width="11.42578125" style="50" customWidth="1"/>
    <col min="512" max="512" width="0.5703125" style="50" customWidth="1"/>
    <col min="513" max="513" width="5.7109375" style="50" customWidth="1"/>
    <col min="514" max="514" width="14.140625" style="50" customWidth="1"/>
    <col min="515" max="515" width="35.42578125" style="50" customWidth="1"/>
    <col min="516" max="517" width="5.7109375" style="50" customWidth="1"/>
    <col min="518" max="521" width="10" style="50" customWidth="1"/>
    <col min="522" max="522" width="11.85546875" style="50" customWidth="1"/>
    <col min="523" max="523" width="0.5703125" style="50" customWidth="1"/>
    <col min="524" max="767" width="11.42578125" style="50" customWidth="1"/>
    <col min="768" max="768" width="0.5703125" style="50" customWidth="1"/>
    <col min="769" max="769" width="5.7109375" style="50" customWidth="1"/>
    <col min="770" max="770" width="14.140625" style="50" customWidth="1"/>
    <col min="771" max="771" width="35.42578125" style="50" customWidth="1"/>
    <col min="772" max="773" width="5.7109375" style="50" customWidth="1"/>
    <col min="774" max="777" width="10" style="50" customWidth="1"/>
    <col min="778" max="778" width="11.85546875" style="50" customWidth="1"/>
    <col min="779" max="779" width="0.5703125" style="50" customWidth="1"/>
    <col min="780" max="1023" width="11.42578125" style="50" customWidth="1"/>
    <col min="1024" max="1024" width="0.5703125" style="50" customWidth="1"/>
    <col min="1025" max="1025" width="5.7109375" style="50" customWidth="1"/>
    <col min="1026" max="1026" width="14.140625" style="50" customWidth="1"/>
    <col min="1027" max="1027" width="35.42578125" style="50" customWidth="1"/>
    <col min="1028" max="1029" width="5.7109375" style="50" customWidth="1"/>
    <col min="1030" max="1033" width="10" style="50" customWidth="1"/>
    <col min="1034" max="1034" width="11.85546875" style="50" customWidth="1"/>
    <col min="1035" max="1035" width="0.5703125" style="50" customWidth="1"/>
    <col min="1036" max="1279" width="11.42578125" style="50" customWidth="1"/>
    <col min="1280" max="1280" width="0.5703125" style="50" customWidth="1"/>
    <col min="1281" max="1281" width="5.7109375" style="50" customWidth="1"/>
    <col min="1282" max="1282" width="14.140625" style="50" customWidth="1"/>
    <col min="1283" max="1283" width="35.42578125" style="50" customWidth="1"/>
    <col min="1284" max="1285" width="5.7109375" style="50" customWidth="1"/>
    <col min="1286" max="1289" width="10" style="50" customWidth="1"/>
    <col min="1290" max="1290" width="11.85546875" style="50" customWidth="1"/>
    <col min="1291" max="1291" width="0.5703125" style="50" customWidth="1"/>
    <col min="1292" max="1535" width="11.42578125" style="50" customWidth="1"/>
    <col min="1536" max="1536" width="0.5703125" style="50" customWidth="1"/>
    <col min="1537" max="1537" width="5.7109375" style="50" customWidth="1"/>
    <col min="1538" max="1538" width="14.140625" style="50" customWidth="1"/>
    <col min="1539" max="1539" width="35.42578125" style="50" customWidth="1"/>
    <col min="1540" max="1541" width="5.7109375" style="50" customWidth="1"/>
    <col min="1542" max="1545" width="10" style="50" customWidth="1"/>
    <col min="1546" max="1546" width="11.85546875" style="50" customWidth="1"/>
    <col min="1547" max="1547" width="0.5703125" style="50" customWidth="1"/>
    <col min="1548" max="1791" width="11.42578125" style="50" customWidth="1"/>
    <col min="1792" max="1792" width="0.5703125" style="50" customWidth="1"/>
    <col min="1793" max="1793" width="5.7109375" style="50" customWidth="1"/>
    <col min="1794" max="1794" width="14.140625" style="50" customWidth="1"/>
    <col min="1795" max="1795" width="35.42578125" style="50" customWidth="1"/>
    <col min="1796" max="1797" width="5.7109375" style="50" customWidth="1"/>
    <col min="1798" max="1801" width="10" style="50" customWidth="1"/>
    <col min="1802" max="1802" width="11.85546875" style="50" customWidth="1"/>
    <col min="1803" max="1803" width="0.5703125" style="50" customWidth="1"/>
    <col min="1804" max="2047" width="11.42578125" style="50" customWidth="1"/>
    <col min="2048" max="2048" width="0.5703125" style="50" customWidth="1"/>
    <col min="2049" max="2049" width="5.7109375" style="50" customWidth="1"/>
    <col min="2050" max="2050" width="14.140625" style="50" customWidth="1"/>
    <col min="2051" max="2051" width="35.42578125" style="50" customWidth="1"/>
    <col min="2052" max="2053" width="5.7109375" style="50" customWidth="1"/>
    <col min="2054" max="2057" width="10" style="50" customWidth="1"/>
    <col min="2058" max="2058" width="11.85546875" style="50" customWidth="1"/>
    <col min="2059" max="2059" width="0.5703125" style="50" customWidth="1"/>
    <col min="2060" max="2303" width="11.42578125" style="50" customWidth="1"/>
    <col min="2304" max="2304" width="0.5703125" style="50" customWidth="1"/>
    <col min="2305" max="2305" width="5.7109375" style="50" customWidth="1"/>
    <col min="2306" max="2306" width="14.140625" style="50" customWidth="1"/>
    <col min="2307" max="2307" width="35.42578125" style="50" customWidth="1"/>
    <col min="2308" max="2309" width="5.7109375" style="50" customWidth="1"/>
    <col min="2310" max="2313" width="10" style="50" customWidth="1"/>
    <col min="2314" max="2314" width="11.85546875" style="50" customWidth="1"/>
    <col min="2315" max="2315" width="0.5703125" style="50" customWidth="1"/>
    <col min="2316" max="2559" width="11.42578125" style="50" customWidth="1"/>
    <col min="2560" max="2560" width="0.5703125" style="50" customWidth="1"/>
    <col min="2561" max="2561" width="5.7109375" style="50" customWidth="1"/>
    <col min="2562" max="2562" width="14.140625" style="50" customWidth="1"/>
    <col min="2563" max="2563" width="35.42578125" style="50" customWidth="1"/>
    <col min="2564" max="2565" width="5.7109375" style="50" customWidth="1"/>
    <col min="2566" max="2569" width="10" style="50" customWidth="1"/>
    <col min="2570" max="2570" width="11.85546875" style="50" customWidth="1"/>
    <col min="2571" max="2571" width="0.5703125" style="50" customWidth="1"/>
    <col min="2572" max="2815" width="11.42578125" style="50" customWidth="1"/>
    <col min="2816" max="2816" width="0.5703125" style="50" customWidth="1"/>
    <col min="2817" max="2817" width="5.7109375" style="50" customWidth="1"/>
    <col min="2818" max="2818" width="14.140625" style="50" customWidth="1"/>
    <col min="2819" max="2819" width="35.42578125" style="50" customWidth="1"/>
    <col min="2820" max="2821" width="5.7109375" style="50" customWidth="1"/>
    <col min="2822" max="2825" width="10" style="50" customWidth="1"/>
    <col min="2826" max="2826" width="11.85546875" style="50" customWidth="1"/>
    <col min="2827" max="2827" width="0.5703125" style="50" customWidth="1"/>
    <col min="2828" max="3071" width="11.42578125" style="50" customWidth="1"/>
    <col min="3072" max="3072" width="0.5703125" style="50" customWidth="1"/>
    <col min="3073" max="3073" width="5.7109375" style="50" customWidth="1"/>
    <col min="3074" max="3074" width="14.140625" style="50" customWidth="1"/>
    <col min="3075" max="3075" width="35.42578125" style="50" customWidth="1"/>
    <col min="3076" max="3077" width="5.7109375" style="50" customWidth="1"/>
    <col min="3078" max="3081" width="10" style="50" customWidth="1"/>
    <col min="3082" max="3082" width="11.85546875" style="50" customWidth="1"/>
    <col min="3083" max="3083" width="0.5703125" style="50" customWidth="1"/>
    <col min="3084" max="3327" width="11.42578125" style="50" customWidth="1"/>
    <col min="3328" max="3328" width="0.5703125" style="50" customWidth="1"/>
    <col min="3329" max="3329" width="5.7109375" style="50" customWidth="1"/>
    <col min="3330" max="3330" width="14.140625" style="50" customWidth="1"/>
    <col min="3331" max="3331" width="35.42578125" style="50" customWidth="1"/>
    <col min="3332" max="3333" width="5.7109375" style="50" customWidth="1"/>
    <col min="3334" max="3337" width="10" style="50" customWidth="1"/>
    <col min="3338" max="3338" width="11.85546875" style="50" customWidth="1"/>
    <col min="3339" max="3339" width="0.5703125" style="50" customWidth="1"/>
    <col min="3340" max="3583" width="11.42578125" style="50" customWidth="1"/>
    <col min="3584" max="3584" width="0.5703125" style="50" customWidth="1"/>
    <col min="3585" max="3585" width="5.7109375" style="50" customWidth="1"/>
    <col min="3586" max="3586" width="14.140625" style="50" customWidth="1"/>
    <col min="3587" max="3587" width="35.42578125" style="50" customWidth="1"/>
    <col min="3588" max="3589" width="5.7109375" style="50" customWidth="1"/>
    <col min="3590" max="3593" width="10" style="50" customWidth="1"/>
    <col min="3594" max="3594" width="11.85546875" style="50" customWidth="1"/>
    <col min="3595" max="3595" width="0.5703125" style="50" customWidth="1"/>
    <col min="3596" max="3839" width="11.42578125" style="50" customWidth="1"/>
    <col min="3840" max="3840" width="0.5703125" style="50" customWidth="1"/>
    <col min="3841" max="3841" width="5.7109375" style="50" customWidth="1"/>
    <col min="3842" max="3842" width="14.140625" style="50" customWidth="1"/>
    <col min="3843" max="3843" width="35.42578125" style="50" customWidth="1"/>
    <col min="3844" max="3845" width="5.7109375" style="50" customWidth="1"/>
    <col min="3846" max="3849" width="10" style="50" customWidth="1"/>
    <col min="3850" max="3850" width="11.85546875" style="50" customWidth="1"/>
    <col min="3851" max="3851" width="0.5703125" style="50" customWidth="1"/>
    <col min="3852" max="4095" width="11.42578125" style="50" customWidth="1"/>
    <col min="4096" max="4096" width="0.5703125" style="50" customWidth="1"/>
    <col min="4097" max="4097" width="5.7109375" style="50" customWidth="1"/>
    <col min="4098" max="4098" width="14.140625" style="50" customWidth="1"/>
    <col min="4099" max="4099" width="35.42578125" style="50" customWidth="1"/>
    <col min="4100" max="4101" width="5.7109375" style="50" customWidth="1"/>
    <col min="4102" max="4105" width="10" style="50" customWidth="1"/>
    <col min="4106" max="4106" width="11.85546875" style="50" customWidth="1"/>
    <col min="4107" max="4107" width="0.5703125" style="50" customWidth="1"/>
    <col min="4108" max="4351" width="11.42578125" style="50" customWidth="1"/>
    <col min="4352" max="4352" width="0.5703125" style="50" customWidth="1"/>
    <col min="4353" max="4353" width="5.7109375" style="50" customWidth="1"/>
    <col min="4354" max="4354" width="14.140625" style="50" customWidth="1"/>
    <col min="4355" max="4355" width="35.42578125" style="50" customWidth="1"/>
    <col min="4356" max="4357" width="5.7109375" style="50" customWidth="1"/>
    <col min="4358" max="4361" width="10" style="50" customWidth="1"/>
    <col min="4362" max="4362" width="11.85546875" style="50" customWidth="1"/>
    <col min="4363" max="4363" width="0.5703125" style="50" customWidth="1"/>
    <col min="4364" max="4607" width="11.42578125" style="50" customWidth="1"/>
    <col min="4608" max="4608" width="0.5703125" style="50" customWidth="1"/>
    <col min="4609" max="4609" width="5.7109375" style="50" customWidth="1"/>
    <col min="4610" max="4610" width="14.140625" style="50" customWidth="1"/>
    <col min="4611" max="4611" width="35.42578125" style="50" customWidth="1"/>
    <col min="4612" max="4613" width="5.7109375" style="50" customWidth="1"/>
    <col min="4614" max="4617" width="10" style="50" customWidth="1"/>
    <col min="4618" max="4618" width="11.85546875" style="50" customWidth="1"/>
    <col min="4619" max="4619" width="0.5703125" style="50" customWidth="1"/>
    <col min="4620" max="4863" width="11.42578125" style="50" customWidth="1"/>
    <col min="4864" max="4864" width="0.5703125" style="50" customWidth="1"/>
    <col min="4865" max="4865" width="5.7109375" style="50" customWidth="1"/>
    <col min="4866" max="4866" width="14.140625" style="50" customWidth="1"/>
    <col min="4867" max="4867" width="35.42578125" style="50" customWidth="1"/>
    <col min="4868" max="4869" width="5.7109375" style="50" customWidth="1"/>
    <col min="4870" max="4873" width="10" style="50" customWidth="1"/>
    <col min="4874" max="4874" width="11.85546875" style="50" customWidth="1"/>
    <col min="4875" max="4875" width="0.5703125" style="50" customWidth="1"/>
    <col min="4876" max="5119" width="11.42578125" style="50" customWidth="1"/>
    <col min="5120" max="5120" width="0.5703125" style="50" customWidth="1"/>
    <col min="5121" max="5121" width="5.7109375" style="50" customWidth="1"/>
    <col min="5122" max="5122" width="14.140625" style="50" customWidth="1"/>
    <col min="5123" max="5123" width="35.42578125" style="50" customWidth="1"/>
    <col min="5124" max="5125" width="5.7109375" style="50" customWidth="1"/>
    <col min="5126" max="5129" width="10" style="50" customWidth="1"/>
    <col min="5130" max="5130" width="11.85546875" style="50" customWidth="1"/>
    <col min="5131" max="5131" width="0.5703125" style="50" customWidth="1"/>
    <col min="5132" max="5375" width="11.42578125" style="50" customWidth="1"/>
    <col min="5376" max="5376" width="0.5703125" style="50" customWidth="1"/>
    <col min="5377" max="5377" width="5.7109375" style="50" customWidth="1"/>
    <col min="5378" max="5378" width="14.140625" style="50" customWidth="1"/>
    <col min="5379" max="5379" width="35.42578125" style="50" customWidth="1"/>
    <col min="5380" max="5381" width="5.7109375" style="50" customWidth="1"/>
    <col min="5382" max="5385" width="10" style="50" customWidth="1"/>
    <col min="5386" max="5386" width="11.85546875" style="50" customWidth="1"/>
    <col min="5387" max="5387" width="0.5703125" style="50" customWidth="1"/>
    <col min="5388" max="5631" width="11.42578125" style="50" customWidth="1"/>
    <col min="5632" max="5632" width="0.5703125" style="50" customWidth="1"/>
    <col min="5633" max="5633" width="5.7109375" style="50" customWidth="1"/>
    <col min="5634" max="5634" width="14.140625" style="50" customWidth="1"/>
    <col min="5635" max="5635" width="35.42578125" style="50" customWidth="1"/>
    <col min="5636" max="5637" width="5.7109375" style="50" customWidth="1"/>
    <col min="5638" max="5641" width="10" style="50" customWidth="1"/>
    <col min="5642" max="5642" width="11.85546875" style="50" customWidth="1"/>
    <col min="5643" max="5643" width="0.5703125" style="50" customWidth="1"/>
    <col min="5644" max="5887" width="11.42578125" style="50" customWidth="1"/>
    <col min="5888" max="5888" width="0.5703125" style="50" customWidth="1"/>
    <col min="5889" max="5889" width="5.7109375" style="50" customWidth="1"/>
    <col min="5890" max="5890" width="14.140625" style="50" customWidth="1"/>
    <col min="5891" max="5891" width="35.42578125" style="50" customWidth="1"/>
    <col min="5892" max="5893" width="5.7109375" style="50" customWidth="1"/>
    <col min="5894" max="5897" width="10" style="50" customWidth="1"/>
    <col min="5898" max="5898" width="11.85546875" style="50" customWidth="1"/>
    <col min="5899" max="5899" width="0.5703125" style="50" customWidth="1"/>
    <col min="5900" max="6143" width="11.42578125" style="50" customWidth="1"/>
    <col min="6144" max="6144" width="0.5703125" style="50" customWidth="1"/>
    <col min="6145" max="6145" width="5.7109375" style="50" customWidth="1"/>
    <col min="6146" max="6146" width="14.140625" style="50" customWidth="1"/>
    <col min="6147" max="6147" width="35.42578125" style="50" customWidth="1"/>
    <col min="6148" max="6149" width="5.7109375" style="50" customWidth="1"/>
    <col min="6150" max="6153" width="10" style="50" customWidth="1"/>
    <col min="6154" max="6154" width="11.85546875" style="50" customWidth="1"/>
    <col min="6155" max="6155" width="0.5703125" style="50" customWidth="1"/>
    <col min="6156" max="6399" width="11.42578125" style="50" customWidth="1"/>
    <col min="6400" max="6400" width="0.5703125" style="50" customWidth="1"/>
    <col min="6401" max="6401" width="5.7109375" style="50" customWidth="1"/>
    <col min="6402" max="6402" width="14.140625" style="50" customWidth="1"/>
    <col min="6403" max="6403" width="35.42578125" style="50" customWidth="1"/>
    <col min="6404" max="6405" width="5.7109375" style="50" customWidth="1"/>
    <col min="6406" max="6409" width="10" style="50" customWidth="1"/>
    <col min="6410" max="6410" width="11.85546875" style="50" customWidth="1"/>
    <col min="6411" max="6411" width="0.5703125" style="50" customWidth="1"/>
    <col min="6412" max="6655" width="11.42578125" style="50" customWidth="1"/>
    <col min="6656" max="6656" width="0.5703125" style="50" customWidth="1"/>
    <col min="6657" max="6657" width="5.7109375" style="50" customWidth="1"/>
    <col min="6658" max="6658" width="14.140625" style="50" customWidth="1"/>
    <col min="6659" max="6659" width="35.42578125" style="50" customWidth="1"/>
    <col min="6660" max="6661" width="5.7109375" style="50" customWidth="1"/>
    <col min="6662" max="6665" width="10" style="50" customWidth="1"/>
    <col min="6666" max="6666" width="11.85546875" style="50" customWidth="1"/>
    <col min="6667" max="6667" width="0.5703125" style="50" customWidth="1"/>
    <col min="6668" max="6911" width="11.42578125" style="50" customWidth="1"/>
    <col min="6912" max="6912" width="0.5703125" style="50" customWidth="1"/>
    <col min="6913" max="6913" width="5.7109375" style="50" customWidth="1"/>
    <col min="6914" max="6914" width="14.140625" style="50" customWidth="1"/>
    <col min="6915" max="6915" width="35.42578125" style="50" customWidth="1"/>
    <col min="6916" max="6917" width="5.7109375" style="50" customWidth="1"/>
    <col min="6918" max="6921" width="10" style="50" customWidth="1"/>
    <col min="6922" max="6922" width="11.85546875" style="50" customWidth="1"/>
    <col min="6923" max="6923" width="0.5703125" style="50" customWidth="1"/>
    <col min="6924" max="7167" width="11.42578125" style="50" customWidth="1"/>
    <col min="7168" max="7168" width="0.5703125" style="50" customWidth="1"/>
    <col min="7169" max="7169" width="5.7109375" style="50" customWidth="1"/>
    <col min="7170" max="7170" width="14.140625" style="50" customWidth="1"/>
    <col min="7171" max="7171" width="35.42578125" style="50" customWidth="1"/>
    <col min="7172" max="7173" width="5.7109375" style="50" customWidth="1"/>
    <col min="7174" max="7177" width="10" style="50" customWidth="1"/>
    <col min="7178" max="7178" width="11.85546875" style="50" customWidth="1"/>
    <col min="7179" max="7179" width="0.5703125" style="50" customWidth="1"/>
    <col min="7180" max="7423" width="11.42578125" style="50" customWidth="1"/>
    <col min="7424" max="7424" width="0.5703125" style="50" customWidth="1"/>
    <col min="7425" max="7425" width="5.7109375" style="50" customWidth="1"/>
    <col min="7426" max="7426" width="14.140625" style="50" customWidth="1"/>
    <col min="7427" max="7427" width="35.42578125" style="50" customWidth="1"/>
    <col min="7428" max="7429" width="5.7109375" style="50" customWidth="1"/>
    <col min="7430" max="7433" width="10" style="50" customWidth="1"/>
    <col min="7434" max="7434" width="11.85546875" style="50" customWidth="1"/>
    <col min="7435" max="7435" width="0.5703125" style="50" customWidth="1"/>
    <col min="7436" max="7679" width="11.42578125" style="50" customWidth="1"/>
    <col min="7680" max="7680" width="0.5703125" style="50" customWidth="1"/>
    <col min="7681" max="7681" width="5.7109375" style="50" customWidth="1"/>
    <col min="7682" max="7682" width="14.140625" style="50" customWidth="1"/>
    <col min="7683" max="7683" width="35.42578125" style="50" customWidth="1"/>
    <col min="7684" max="7685" width="5.7109375" style="50" customWidth="1"/>
    <col min="7686" max="7689" width="10" style="50" customWidth="1"/>
    <col min="7690" max="7690" width="11.85546875" style="50" customWidth="1"/>
    <col min="7691" max="7691" width="0.5703125" style="50" customWidth="1"/>
    <col min="7692" max="7935" width="11.42578125" style="50" customWidth="1"/>
    <col min="7936" max="7936" width="0.5703125" style="50" customWidth="1"/>
    <col min="7937" max="7937" width="5.7109375" style="50" customWidth="1"/>
    <col min="7938" max="7938" width="14.140625" style="50" customWidth="1"/>
    <col min="7939" max="7939" width="35.42578125" style="50" customWidth="1"/>
    <col min="7940" max="7941" width="5.7109375" style="50" customWidth="1"/>
    <col min="7942" max="7945" width="10" style="50" customWidth="1"/>
    <col min="7946" max="7946" width="11.85546875" style="50" customWidth="1"/>
    <col min="7947" max="7947" width="0.5703125" style="50" customWidth="1"/>
    <col min="7948" max="8191" width="11.42578125" style="50" customWidth="1"/>
    <col min="8192" max="8192" width="0.5703125" style="50" customWidth="1"/>
    <col min="8193" max="8193" width="5.7109375" style="50" customWidth="1"/>
    <col min="8194" max="8194" width="14.140625" style="50" customWidth="1"/>
    <col min="8195" max="8195" width="35.42578125" style="50" customWidth="1"/>
    <col min="8196" max="8197" width="5.7109375" style="50" customWidth="1"/>
    <col min="8198" max="8201" width="10" style="50" customWidth="1"/>
    <col min="8202" max="8202" width="11.85546875" style="50" customWidth="1"/>
    <col min="8203" max="8203" width="0.5703125" style="50" customWidth="1"/>
    <col min="8204" max="8447" width="11.42578125" style="50" customWidth="1"/>
    <col min="8448" max="8448" width="0.5703125" style="50" customWidth="1"/>
    <col min="8449" max="8449" width="5.7109375" style="50" customWidth="1"/>
    <col min="8450" max="8450" width="14.140625" style="50" customWidth="1"/>
    <col min="8451" max="8451" width="35.42578125" style="50" customWidth="1"/>
    <col min="8452" max="8453" width="5.7109375" style="50" customWidth="1"/>
    <col min="8454" max="8457" width="10" style="50" customWidth="1"/>
    <col min="8458" max="8458" width="11.85546875" style="50" customWidth="1"/>
    <col min="8459" max="8459" width="0.5703125" style="50" customWidth="1"/>
    <col min="8460" max="8703" width="11.42578125" style="50" customWidth="1"/>
    <col min="8704" max="8704" width="0.5703125" style="50" customWidth="1"/>
    <col min="8705" max="8705" width="5.7109375" style="50" customWidth="1"/>
    <col min="8706" max="8706" width="14.140625" style="50" customWidth="1"/>
    <col min="8707" max="8707" width="35.42578125" style="50" customWidth="1"/>
    <col min="8708" max="8709" width="5.7109375" style="50" customWidth="1"/>
    <col min="8710" max="8713" width="10" style="50" customWidth="1"/>
    <col min="8714" max="8714" width="11.85546875" style="50" customWidth="1"/>
    <col min="8715" max="8715" width="0.5703125" style="50" customWidth="1"/>
    <col min="8716" max="8959" width="11.42578125" style="50" customWidth="1"/>
    <col min="8960" max="8960" width="0.5703125" style="50" customWidth="1"/>
    <col min="8961" max="8961" width="5.7109375" style="50" customWidth="1"/>
    <col min="8962" max="8962" width="14.140625" style="50" customWidth="1"/>
    <col min="8963" max="8963" width="35.42578125" style="50" customWidth="1"/>
    <col min="8964" max="8965" width="5.7109375" style="50" customWidth="1"/>
    <col min="8966" max="8969" width="10" style="50" customWidth="1"/>
    <col min="8970" max="8970" width="11.85546875" style="50" customWidth="1"/>
    <col min="8971" max="8971" width="0.5703125" style="50" customWidth="1"/>
    <col min="8972" max="9215" width="11.42578125" style="50" customWidth="1"/>
    <col min="9216" max="9216" width="0.5703125" style="50" customWidth="1"/>
    <col min="9217" max="9217" width="5.7109375" style="50" customWidth="1"/>
    <col min="9218" max="9218" width="14.140625" style="50" customWidth="1"/>
    <col min="9219" max="9219" width="35.42578125" style="50" customWidth="1"/>
    <col min="9220" max="9221" width="5.7109375" style="50" customWidth="1"/>
    <col min="9222" max="9225" width="10" style="50" customWidth="1"/>
    <col min="9226" max="9226" width="11.85546875" style="50" customWidth="1"/>
    <col min="9227" max="9227" width="0.5703125" style="50" customWidth="1"/>
    <col min="9228" max="9471" width="11.42578125" style="50" customWidth="1"/>
    <col min="9472" max="9472" width="0.5703125" style="50" customWidth="1"/>
    <col min="9473" max="9473" width="5.7109375" style="50" customWidth="1"/>
    <col min="9474" max="9474" width="14.140625" style="50" customWidth="1"/>
    <col min="9475" max="9475" width="35.42578125" style="50" customWidth="1"/>
    <col min="9476" max="9477" width="5.7109375" style="50" customWidth="1"/>
    <col min="9478" max="9481" width="10" style="50" customWidth="1"/>
    <col min="9482" max="9482" width="11.85546875" style="50" customWidth="1"/>
    <col min="9483" max="9483" width="0.5703125" style="50" customWidth="1"/>
    <col min="9484" max="9727" width="11.42578125" style="50" customWidth="1"/>
    <col min="9728" max="9728" width="0.5703125" style="50" customWidth="1"/>
    <col min="9729" max="9729" width="5.7109375" style="50" customWidth="1"/>
    <col min="9730" max="9730" width="14.140625" style="50" customWidth="1"/>
    <col min="9731" max="9731" width="35.42578125" style="50" customWidth="1"/>
    <col min="9732" max="9733" width="5.7109375" style="50" customWidth="1"/>
    <col min="9734" max="9737" width="10" style="50" customWidth="1"/>
    <col min="9738" max="9738" width="11.85546875" style="50" customWidth="1"/>
    <col min="9739" max="9739" width="0.5703125" style="50" customWidth="1"/>
    <col min="9740" max="9983" width="11.42578125" style="50" customWidth="1"/>
    <col min="9984" max="9984" width="0.5703125" style="50" customWidth="1"/>
    <col min="9985" max="9985" width="5.7109375" style="50" customWidth="1"/>
    <col min="9986" max="9986" width="14.140625" style="50" customWidth="1"/>
    <col min="9987" max="9987" width="35.42578125" style="50" customWidth="1"/>
    <col min="9988" max="9989" width="5.7109375" style="50" customWidth="1"/>
    <col min="9990" max="9993" width="10" style="50" customWidth="1"/>
    <col min="9994" max="9994" width="11.85546875" style="50" customWidth="1"/>
    <col min="9995" max="9995" width="0.5703125" style="50" customWidth="1"/>
    <col min="9996" max="10239" width="11.42578125" style="50" customWidth="1"/>
    <col min="10240" max="10240" width="0.5703125" style="50" customWidth="1"/>
    <col min="10241" max="10241" width="5.7109375" style="50" customWidth="1"/>
    <col min="10242" max="10242" width="14.140625" style="50" customWidth="1"/>
    <col min="10243" max="10243" width="35.42578125" style="50" customWidth="1"/>
    <col min="10244" max="10245" width="5.7109375" style="50" customWidth="1"/>
    <col min="10246" max="10249" width="10" style="50" customWidth="1"/>
    <col min="10250" max="10250" width="11.85546875" style="50" customWidth="1"/>
    <col min="10251" max="10251" width="0.5703125" style="50" customWidth="1"/>
    <col min="10252" max="10495" width="11.42578125" style="50" customWidth="1"/>
    <col min="10496" max="10496" width="0.5703125" style="50" customWidth="1"/>
    <col min="10497" max="10497" width="5.7109375" style="50" customWidth="1"/>
    <col min="10498" max="10498" width="14.140625" style="50" customWidth="1"/>
    <col min="10499" max="10499" width="35.42578125" style="50" customWidth="1"/>
    <col min="10500" max="10501" width="5.7109375" style="50" customWidth="1"/>
    <col min="10502" max="10505" width="10" style="50" customWidth="1"/>
    <col min="10506" max="10506" width="11.85546875" style="50" customWidth="1"/>
    <col min="10507" max="10507" width="0.5703125" style="50" customWidth="1"/>
    <col min="10508" max="10751" width="11.42578125" style="50" customWidth="1"/>
    <col min="10752" max="10752" width="0.5703125" style="50" customWidth="1"/>
    <col min="10753" max="10753" width="5.7109375" style="50" customWidth="1"/>
    <col min="10754" max="10754" width="14.140625" style="50" customWidth="1"/>
    <col min="10755" max="10755" width="35.42578125" style="50" customWidth="1"/>
    <col min="10756" max="10757" width="5.7109375" style="50" customWidth="1"/>
    <col min="10758" max="10761" width="10" style="50" customWidth="1"/>
    <col min="10762" max="10762" width="11.85546875" style="50" customWidth="1"/>
    <col min="10763" max="10763" width="0.5703125" style="50" customWidth="1"/>
    <col min="10764" max="11007" width="11.42578125" style="50" customWidth="1"/>
    <col min="11008" max="11008" width="0.5703125" style="50" customWidth="1"/>
    <col min="11009" max="11009" width="5.7109375" style="50" customWidth="1"/>
    <col min="11010" max="11010" width="14.140625" style="50" customWidth="1"/>
    <col min="11011" max="11011" width="35.42578125" style="50" customWidth="1"/>
    <col min="11012" max="11013" width="5.7109375" style="50" customWidth="1"/>
    <col min="11014" max="11017" width="10" style="50" customWidth="1"/>
    <col min="11018" max="11018" width="11.85546875" style="50" customWidth="1"/>
    <col min="11019" max="11019" width="0.5703125" style="50" customWidth="1"/>
    <col min="11020" max="11263" width="11.42578125" style="50" customWidth="1"/>
    <col min="11264" max="11264" width="0.5703125" style="50" customWidth="1"/>
    <col min="11265" max="11265" width="5.7109375" style="50" customWidth="1"/>
    <col min="11266" max="11266" width="14.140625" style="50" customWidth="1"/>
    <col min="11267" max="11267" width="35.42578125" style="50" customWidth="1"/>
    <col min="11268" max="11269" width="5.7109375" style="50" customWidth="1"/>
    <col min="11270" max="11273" width="10" style="50" customWidth="1"/>
    <col min="11274" max="11274" width="11.85546875" style="50" customWidth="1"/>
    <col min="11275" max="11275" width="0.5703125" style="50" customWidth="1"/>
    <col min="11276" max="11519" width="11.42578125" style="50" customWidth="1"/>
    <col min="11520" max="11520" width="0.5703125" style="50" customWidth="1"/>
    <col min="11521" max="11521" width="5.7109375" style="50" customWidth="1"/>
    <col min="11522" max="11522" width="14.140625" style="50" customWidth="1"/>
    <col min="11523" max="11523" width="35.42578125" style="50" customWidth="1"/>
    <col min="11524" max="11525" width="5.7109375" style="50" customWidth="1"/>
    <col min="11526" max="11529" width="10" style="50" customWidth="1"/>
    <col min="11530" max="11530" width="11.85546875" style="50" customWidth="1"/>
    <col min="11531" max="11531" width="0.5703125" style="50" customWidth="1"/>
    <col min="11532" max="11775" width="11.42578125" style="50" customWidth="1"/>
    <col min="11776" max="11776" width="0.5703125" style="50" customWidth="1"/>
    <col min="11777" max="11777" width="5.7109375" style="50" customWidth="1"/>
    <col min="11778" max="11778" width="14.140625" style="50" customWidth="1"/>
    <col min="11779" max="11779" width="35.42578125" style="50" customWidth="1"/>
    <col min="11780" max="11781" width="5.7109375" style="50" customWidth="1"/>
    <col min="11782" max="11785" width="10" style="50" customWidth="1"/>
    <col min="11786" max="11786" width="11.85546875" style="50" customWidth="1"/>
    <col min="11787" max="11787" width="0.5703125" style="50" customWidth="1"/>
    <col min="11788" max="12031" width="11.42578125" style="50" customWidth="1"/>
    <col min="12032" max="12032" width="0.5703125" style="50" customWidth="1"/>
    <col min="12033" max="12033" width="5.7109375" style="50" customWidth="1"/>
    <col min="12034" max="12034" width="14.140625" style="50" customWidth="1"/>
    <col min="12035" max="12035" width="35.42578125" style="50" customWidth="1"/>
    <col min="12036" max="12037" width="5.7109375" style="50" customWidth="1"/>
    <col min="12038" max="12041" width="10" style="50" customWidth="1"/>
    <col min="12042" max="12042" width="11.85546875" style="50" customWidth="1"/>
    <col min="12043" max="12043" width="0.5703125" style="50" customWidth="1"/>
    <col min="12044" max="12287" width="11.42578125" style="50" customWidth="1"/>
    <col min="12288" max="12288" width="0.5703125" style="50" customWidth="1"/>
    <col min="12289" max="12289" width="5.7109375" style="50" customWidth="1"/>
    <col min="12290" max="12290" width="14.140625" style="50" customWidth="1"/>
    <col min="12291" max="12291" width="35.42578125" style="50" customWidth="1"/>
    <col min="12292" max="12293" width="5.7109375" style="50" customWidth="1"/>
    <col min="12294" max="12297" width="10" style="50" customWidth="1"/>
    <col min="12298" max="12298" width="11.85546875" style="50" customWidth="1"/>
    <col min="12299" max="12299" width="0.5703125" style="50" customWidth="1"/>
    <col min="12300" max="12543" width="11.42578125" style="50" customWidth="1"/>
    <col min="12544" max="12544" width="0.5703125" style="50" customWidth="1"/>
    <col min="12545" max="12545" width="5.7109375" style="50" customWidth="1"/>
    <col min="12546" max="12546" width="14.140625" style="50" customWidth="1"/>
    <col min="12547" max="12547" width="35.42578125" style="50" customWidth="1"/>
    <col min="12548" max="12549" width="5.7109375" style="50" customWidth="1"/>
    <col min="12550" max="12553" width="10" style="50" customWidth="1"/>
    <col min="12554" max="12554" width="11.85546875" style="50" customWidth="1"/>
    <col min="12555" max="12555" width="0.5703125" style="50" customWidth="1"/>
    <col min="12556" max="12799" width="11.42578125" style="50" customWidth="1"/>
    <col min="12800" max="12800" width="0.5703125" style="50" customWidth="1"/>
    <col min="12801" max="12801" width="5.7109375" style="50" customWidth="1"/>
    <col min="12802" max="12802" width="14.140625" style="50" customWidth="1"/>
    <col min="12803" max="12803" width="35.42578125" style="50" customWidth="1"/>
    <col min="12804" max="12805" width="5.7109375" style="50" customWidth="1"/>
    <col min="12806" max="12809" width="10" style="50" customWidth="1"/>
    <col min="12810" max="12810" width="11.85546875" style="50" customWidth="1"/>
    <col min="12811" max="12811" width="0.5703125" style="50" customWidth="1"/>
    <col min="12812" max="13055" width="11.42578125" style="50" customWidth="1"/>
    <col min="13056" max="13056" width="0.5703125" style="50" customWidth="1"/>
    <col min="13057" max="13057" width="5.7109375" style="50" customWidth="1"/>
    <col min="13058" max="13058" width="14.140625" style="50" customWidth="1"/>
    <col min="13059" max="13059" width="35.42578125" style="50" customWidth="1"/>
    <col min="13060" max="13061" width="5.7109375" style="50" customWidth="1"/>
    <col min="13062" max="13065" width="10" style="50" customWidth="1"/>
    <col min="13066" max="13066" width="11.85546875" style="50" customWidth="1"/>
    <col min="13067" max="13067" width="0.5703125" style="50" customWidth="1"/>
    <col min="13068" max="13311" width="11.42578125" style="50" customWidth="1"/>
    <col min="13312" max="13312" width="0.5703125" style="50" customWidth="1"/>
    <col min="13313" max="13313" width="5.7109375" style="50" customWidth="1"/>
    <col min="13314" max="13314" width="14.140625" style="50" customWidth="1"/>
    <col min="13315" max="13315" width="35.42578125" style="50" customWidth="1"/>
    <col min="13316" max="13317" width="5.7109375" style="50" customWidth="1"/>
    <col min="13318" max="13321" width="10" style="50" customWidth="1"/>
    <col min="13322" max="13322" width="11.85546875" style="50" customWidth="1"/>
    <col min="13323" max="13323" width="0.5703125" style="50" customWidth="1"/>
    <col min="13324" max="13567" width="11.42578125" style="50" customWidth="1"/>
    <col min="13568" max="13568" width="0.5703125" style="50" customWidth="1"/>
    <col min="13569" max="13569" width="5.7109375" style="50" customWidth="1"/>
    <col min="13570" max="13570" width="14.140625" style="50" customWidth="1"/>
    <col min="13571" max="13571" width="35.42578125" style="50" customWidth="1"/>
    <col min="13572" max="13573" width="5.7109375" style="50" customWidth="1"/>
    <col min="13574" max="13577" width="10" style="50" customWidth="1"/>
    <col min="13578" max="13578" width="11.85546875" style="50" customWidth="1"/>
    <col min="13579" max="13579" width="0.5703125" style="50" customWidth="1"/>
    <col min="13580" max="13823" width="11.42578125" style="50" customWidth="1"/>
    <col min="13824" max="13824" width="0.5703125" style="50" customWidth="1"/>
    <col min="13825" max="13825" width="5.7109375" style="50" customWidth="1"/>
    <col min="13826" max="13826" width="14.140625" style="50" customWidth="1"/>
    <col min="13827" max="13827" width="35.42578125" style="50" customWidth="1"/>
    <col min="13828" max="13829" width="5.7109375" style="50" customWidth="1"/>
    <col min="13830" max="13833" width="10" style="50" customWidth="1"/>
    <col min="13834" max="13834" width="11.85546875" style="50" customWidth="1"/>
    <col min="13835" max="13835" width="0.5703125" style="50" customWidth="1"/>
    <col min="13836" max="14079" width="11.42578125" style="50" customWidth="1"/>
    <col min="14080" max="14080" width="0.5703125" style="50" customWidth="1"/>
    <col min="14081" max="14081" width="5.7109375" style="50" customWidth="1"/>
    <col min="14082" max="14082" width="14.140625" style="50" customWidth="1"/>
    <col min="14083" max="14083" width="35.42578125" style="50" customWidth="1"/>
    <col min="14084" max="14085" width="5.7109375" style="50" customWidth="1"/>
    <col min="14086" max="14089" width="10" style="50" customWidth="1"/>
    <col min="14090" max="14090" width="11.85546875" style="50" customWidth="1"/>
    <col min="14091" max="14091" width="0.5703125" style="50" customWidth="1"/>
    <col min="14092" max="14335" width="11.42578125" style="50" customWidth="1"/>
    <col min="14336" max="14336" width="0.5703125" style="50" customWidth="1"/>
    <col min="14337" max="14337" width="5.7109375" style="50" customWidth="1"/>
    <col min="14338" max="14338" width="14.140625" style="50" customWidth="1"/>
    <col min="14339" max="14339" width="35.42578125" style="50" customWidth="1"/>
    <col min="14340" max="14341" width="5.7109375" style="50" customWidth="1"/>
    <col min="14342" max="14345" width="10" style="50" customWidth="1"/>
    <col min="14346" max="14346" width="11.85546875" style="50" customWidth="1"/>
    <col min="14347" max="14347" width="0.5703125" style="50" customWidth="1"/>
    <col min="14348" max="14591" width="11.42578125" style="50" customWidth="1"/>
    <col min="14592" max="14592" width="0.5703125" style="50" customWidth="1"/>
    <col min="14593" max="14593" width="5.7109375" style="50" customWidth="1"/>
    <col min="14594" max="14594" width="14.140625" style="50" customWidth="1"/>
    <col min="14595" max="14595" width="35.42578125" style="50" customWidth="1"/>
    <col min="14596" max="14597" width="5.7109375" style="50" customWidth="1"/>
    <col min="14598" max="14601" width="10" style="50" customWidth="1"/>
    <col min="14602" max="14602" width="11.85546875" style="50" customWidth="1"/>
    <col min="14603" max="14603" width="0.5703125" style="50" customWidth="1"/>
    <col min="14604" max="14847" width="11.42578125" style="50" customWidth="1"/>
    <col min="14848" max="14848" width="0.5703125" style="50" customWidth="1"/>
    <col min="14849" max="14849" width="5.7109375" style="50" customWidth="1"/>
    <col min="14850" max="14850" width="14.140625" style="50" customWidth="1"/>
    <col min="14851" max="14851" width="35.42578125" style="50" customWidth="1"/>
    <col min="14852" max="14853" width="5.7109375" style="50" customWidth="1"/>
    <col min="14854" max="14857" width="10" style="50" customWidth="1"/>
    <col min="14858" max="14858" width="11.85546875" style="50" customWidth="1"/>
    <col min="14859" max="14859" width="0.5703125" style="50" customWidth="1"/>
    <col min="14860" max="15103" width="11.42578125" style="50" customWidth="1"/>
    <col min="15104" max="15104" width="0.5703125" style="50" customWidth="1"/>
    <col min="15105" max="15105" width="5.7109375" style="50" customWidth="1"/>
    <col min="15106" max="15106" width="14.140625" style="50" customWidth="1"/>
    <col min="15107" max="15107" width="35.42578125" style="50" customWidth="1"/>
    <col min="15108" max="15109" width="5.7109375" style="50" customWidth="1"/>
    <col min="15110" max="15113" width="10" style="50" customWidth="1"/>
    <col min="15114" max="15114" width="11.85546875" style="50" customWidth="1"/>
    <col min="15115" max="15115" width="0.5703125" style="50" customWidth="1"/>
    <col min="15116" max="15359" width="11.42578125" style="50" customWidth="1"/>
    <col min="15360" max="15360" width="0.5703125" style="50" customWidth="1"/>
    <col min="15361" max="15361" width="5.7109375" style="50" customWidth="1"/>
    <col min="15362" max="15362" width="14.140625" style="50" customWidth="1"/>
    <col min="15363" max="15363" width="35.42578125" style="50" customWidth="1"/>
    <col min="15364" max="15365" width="5.7109375" style="50" customWidth="1"/>
    <col min="15366" max="15369" width="10" style="50" customWidth="1"/>
    <col min="15370" max="15370" width="11.85546875" style="50" customWidth="1"/>
    <col min="15371" max="15371" width="0.5703125" style="50" customWidth="1"/>
    <col min="15372" max="15615" width="11.42578125" style="50" customWidth="1"/>
    <col min="15616" max="15616" width="0.5703125" style="50" customWidth="1"/>
    <col min="15617" max="15617" width="5.7109375" style="50" customWidth="1"/>
    <col min="15618" max="15618" width="14.140625" style="50" customWidth="1"/>
    <col min="15619" max="15619" width="35.42578125" style="50" customWidth="1"/>
    <col min="15620" max="15621" width="5.7109375" style="50" customWidth="1"/>
    <col min="15622" max="15625" width="10" style="50" customWidth="1"/>
    <col min="15626" max="15626" width="11.85546875" style="50" customWidth="1"/>
    <col min="15627" max="15627" width="0.5703125" style="50" customWidth="1"/>
    <col min="15628" max="15871" width="11.42578125" style="50" customWidth="1"/>
    <col min="15872" max="15872" width="0.5703125" style="50" customWidth="1"/>
    <col min="15873" max="15873" width="5.7109375" style="50" customWidth="1"/>
    <col min="15874" max="15874" width="14.140625" style="50" customWidth="1"/>
    <col min="15875" max="15875" width="35.42578125" style="50" customWidth="1"/>
    <col min="15876" max="15877" width="5.7109375" style="50" customWidth="1"/>
    <col min="15878" max="15881" width="10" style="50" customWidth="1"/>
    <col min="15882" max="15882" width="11.85546875" style="50" customWidth="1"/>
    <col min="15883" max="15883" width="0.5703125" style="50" customWidth="1"/>
    <col min="15884" max="16127" width="11.42578125" style="50" customWidth="1"/>
    <col min="16128" max="16128" width="0.5703125" style="50" customWidth="1"/>
    <col min="16129" max="16129" width="5.7109375" style="50" customWidth="1"/>
    <col min="16130" max="16130" width="14.140625" style="50" customWidth="1"/>
    <col min="16131" max="16131" width="35.42578125" style="50" customWidth="1"/>
    <col min="16132" max="16133" width="5.7109375" style="50" customWidth="1"/>
    <col min="16134" max="16137" width="10" style="50" customWidth="1"/>
    <col min="16138" max="16138" width="11.85546875" style="50" customWidth="1"/>
    <col min="16139" max="16139" width="0.5703125" style="50" customWidth="1"/>
    <col min="16140" max="16384" width="11.42578125" style="50" customWidth="1"/>
  </cols>
  <sheetData>
    <row r="1" spans="1:11" ht="3" customHeight="1" thickBot="1" x14ac:dyDescent="0.25"/>
    <row r="2" spans="1:11" x14ac:dyDescent="0.2">
      <c r="B2" s="51" t="s">
        <v>59</v>
      </c>
      <c r="C2" s="51"/>
      <c r="D2" s="51"/>
      <c r="E2" s="51"/>
      <c r="F2" s="51"/>
      <c r="G2" s="51"/>
      <c r="H2" s="51"/>
      <c r="I2" s="51"/>
      <c r="J2" s="51"/>
    </row>
    <row r="3" spans="1:11" s="52" customFormat="1" x14ac:dyDescent="0.2">
      <c r="A3" s="102"/>
      <c r="B3" s="53" t="s">
        <v>60</v>
      </c>
      <c r="C3" s="53" t="s">
        <v>61</v>
      </c>
      <c r="D3" s="54" t="s">
        <v>62</v>
      </c>
      <c r="E3" s="53" t="s">
        <v>63</v>
      </c>
      <c r="F3" s="53" t="s">
        <v>64</v>
      </c>
      <c r="G3" s="53" t="s">
        <v>65</v>
      </c>
      <c r="H3" s="53" t="s">
        <v>66</v>
      </c>
      <c r="I3" s="53" t="s">
        <v>67</v>
      </c>
      <c r="J3" s="53" t="s">
        <v>68</v>
      </c>
      <c r="K3" s="102"/>
    </row>
    <row r="4" spans="1:11" s="52" customFormat="1" ht="25.5" x14ac:dyDescent="0.2">
      <c r="B4" s="55">
        <v>1</v>
      </c>
      <c r="C4" s="55" t="s">
        <v>69</v>
      </c>
      <c r="D4" s="56" t="s">
        <v>70</v>
      </c>
      <c r="E4" s="92">
        <v>12</v>
      </c>
      <c r="F4" s="56" t="s">
        <v>5</v>
      </c>
      <c r="G4" s="57"/>
      <c r="H4" s="58"/>
      <c r="I4" s="59">
        <f>E4*G4</f>
        <v>0</v>
      </c>
      <c r="J4" s="59">
        <f>E4*H4</f>
        <v>0</v>
      </c>
    </row>
    <row r="5" spans="1:11" s="52" customFormat="1" ht="38.25" x14ac:dyDescent="0.2">
      <c r="A5" s="102"/>
      <c r="B5" s="60">
        <f t="shared" ref="B5:B10" si="0">B4+1</f>
        <v>2</v>
      </c>
      <c r="C5" s="60" t="s">
        <v>71</v>
      </c>
      <c r="D5" s="61" t="s">
        <v>72</v>
      </c>
      <c r="E5" s="93">
        <v>8</v>
      </c>
      <c r="F5" s="61" t="s">
        <v>3</v>
      </c>
      <c r="G5" s="63"/>
      <c r="H5" s="64"/>
      <c r="I5" s="65">
        <f t="shared" ref="I5:I10" si="1">E5*G5</f>
        <v>0</v>
      </c>
      <c r="J5" s="65">
        <f t="shared" ref="J5:J10" si="2">E5*H5</f>
        <v>0</v>
      </c>
      <c r="K5" s="102"/>
    </row>
    <row r="6" spans="1:11" s="52" customFormat="1" ht="38.25" x14ac:dyDescent="0.2">
      <c r="A6" s="102"/>
      <c r="B6" s="60">
        <f t="shared" si="0"/>
        <v>3</v>
      </c>
      <c r="C6" s="60" t="s">
        <v>73</v>
      </c>
      <c r="D6" s="61" t="s">
        <v>74</v>
      </c>
      <c r="E6" s="93">
        <v>10</v>
      </c>
      <c r="F6" s="61" t="s">
        <v>3</v>
      </c>
      <c r="G6" s="63"/>
      <c r="H6" s="64"/>
      <c r="I6" s="65">
        <f t="shared" si="1"/>
        <v>0</v>
      </c>
      <c r="J6" s="65">
        <f t="shared" si="2"/>
        <v>0</v>
      </c>
      <c r="K6" s="102"/>
    </row>
    <row r="7" spans="1:11" s="52" customFormat="1" ht="38.25" x14ac:dyDescent="0.2">
      <c r="A7" s="102"/>
      <c r="B7" s="60">
        <f t="shared" si="0"/>
        <v>4</v>
      </c>
      <c r="C7" s="60" t="s">
        <v>75</v>
      </c>
      <c r="D7" s="61" t="s">
        <v>76</v>
      </c>
      <c r="E7" s="93">
        <v>16</v>
      </c>
      <c r="F7" s="61" t="s">
        <v>5</v>
      </c>
      <c r="G7" s="63"/>
      <c r="H7" s="64"/>
      <c r="I7" s="65">
        <f t="shared" si="1"/>
        <v>0</v>
      </c>
      <c r="J7" s="65">
        <f t="shared" si="2"/>
        <v>0</v>
      </c>
      <c r="K7" s="102"/>
    </row>
    <row r="8" spans="1:11" s="52" customFormat="1" ht="38.25" x14ac:dyDescent="0.2">
      <c r="B8" s="60">
        <f t="shared" si="0"/>
        <v>5</v>
      </c>
      <c r="C8" s="60" t="s">
        <v>77</v>
      </c>
      <c r="D8" s="61" t="s">
        <v>78</v>
      </c>
      <c r="E8" s="93">
        <v>5</v>
      </c>
      <c r="F8" s="61" t="s">
        <v>3</v>
      </c>
      <c r="G8" s="63"/>
      <c r="H8" s="64"/>
      <c r="I8" s="65">
        <f t="shared" si="1"/>
        <v>0</v>
      </c>
      <c r="J8" s="65">
        <f t="shared" si="2"/>
        <v>0</v>
      </c>
    </row>
    <row r="9" spans="1:11" s="52" customFormat="1" ht="38.25" x14ac:dyDescent="0.2">
      <c r="A9" s="102"/>
      <c r="B9" s="60">
        <f t="shared" si="0"/>
        <v>6</v>
      </c>
      <c r="C9" s="60" t="s">
        <v>79</v>
      </c>
      <c r="D9" s="61" t="s">
        <v>80</v>
      </c>
      <c r="E9" s="93">
        <v>24</v>
      </c>
      <c r="F9" s="61" t="s">
        <v>3</v>
      </c>
      <c r="G9" s="63"/>
      <c r="H9" s="64"/>
      <c r="I9" s="65">
        <f t="shared" si="1"/>
        <v>0</v>
      </c>
      <c r="J9" s="65">
        <f t="shared" si="2"/>
        <v>0</v>
      </c>
      <c r="K9" s="102"/>
    </row>
    <row r="10" spans="1:11" s="52" customFormat="1" ht="38.25" x14ac:dyDescent="0.2">
      <c r="B10" s="60">
        <f t="shared" si="0"/>
        <v>7</v>
      </c>
      <c r="C10" s="60" t="s">
        <v>81</v>
      </c>
      <c r="D10" s="61" t="s">
        <v>82</v>
      </c>
      <c r="E10" s="93">
        <v>5</v>
      </c>
      <c r="F10" s="61" t="s">
        <v>0</v>
      </c>
      <c r="G10" s="63"/>
      <c r="H10" s="64"/>
      <c r="I10" s="65">
        <f t="shared" si="1"/>
        <v>0</v>
      </c>
      <c r="J10" s="65">
        <f t="shared" si="2"/>
        <v>0</v>
      </c>
    </row>
    <row r="11" spans="1:11" ht="13.5" thickBot="1" x14ac:dyDescent="0.25">
      <c r="A11" s="50"/>
      <c r="B11" s="66" t="s">
        <v>83</v>
      </c>
      <c r="C11" s="67"/>
      <c r="D11" s="68"/>
      <c r="E11" s="69"/>
      <c r="F11" s="67"/>
      <c r="G11" s="70"/>
      <c r="H11" s="70"/>
      <c r="I11" s="70">
        <f>SUM(I4:I10)</f>
        <v>0</v>
      </c>
      <c r="J11" s="70">
        <f>SUM(J4:J10)</f>
        <v>0</v>
      </c>
      <c r="K11" s="50"/>
    </row>
    <row r="12" spans="1:11" x14ac:dyDescent="0.2">
      <c r="B12" s="51" t="s">
        <v>84</v>
      </c>
      <c r="C12" s="51"/>
      <c r="D12" s="51"/>
      <c r="E12" s="51"/>
      <c r="F12" s="51"/>
      <c r="G12" s="51"/>
      <c r="H12" s="51"/>
      <c r="I12" s="51"/>
      <c r="J12" s="51"/>
    </row>
    <row r="13" spans="1:11" s="52" customFormat="1" x14ac:dyDescent="0.2">
      <c r="A13" s="102"/>
      <c r="B13" s="53" t="s">
        <v>60</v>
      </c>
      <c r="C13" s="53" t="s">
        <v>61</v>
      </c>
      <c r="D13" s="54" t="s">
        <v>62</v>
      </c>
      <c r="E13" s="53" t="s">
        <v>63</v>
      </c>
      <c r="F13" s="53" t="s">
        <v>64</v>
      </c>
      <c r="G13" s="53" t="s">
        <v>65</v>
      </c>
      <c r="H13" s="53" t="s">
        <v>66</v>
      </c>
      <c r="I13" s="53" t="s">
        <v>67</v>
      </c>
      <c r="J13" s="53" t="s">
        <v>68</v>
      </c>
      <c r="K13" s="102"/>
    </row>
    <row r="14" spans="1:11" s="52" customFormat="1" ht="51" x14ac:dyDescent="0.2">
      <c r="A14" s="102"/>
      <c r="B14" s="73">
        <v>1</v>
      </c>
      <c r="C14" s="73" t="s">
        <v>85</v>
      </c>
      <c r="D14" s="74" t="s">
        <v>86</v>
      </c>
      <c r="E14" s="75">
        <v>1</v>
      </c>
      <c r="F14" s="73" t="s">
        <v>3</v>
      </c>
      <c r="G14" s="57"/>
      <c r="H14" s="58"/>
      <c r="I14" s="59">
        <f t="shared" ref="I14:I24" si="3">E14*G14</f>
        <v>0</v>
      </c>
      <c r="J14" s="59">
        <f t="shared" ref="J14:J24" si="4">E14*H14</f>
        <v>0</v>
      </c>
      <c r="K14" s="102"/>
    </row>
    <row r="15" spans="1:11" s="52" customFormat="1" ht="38.25" x14ac:dyDescent="0.2">
      <c r="A15" s="102"/>
      <c r="B15" s="60">
        <f>B14+1</f>
        <v>2</v>
      </c>
      <c r="C15" s="60" t="s">
        <v>87</v>
      </c>
      <c r="D15" s="61" t="s">
        <v>88</v>
      </c>
      <c r="E15" s="62">
        <v>1</v>
      </c>
      <c r="F15" s="60" t="s">
        <v>3</v>
      </c>
      <c r="G15" s="108"/>
      <c r="H15" s="109"/>
      <c r="I15" s="110">
        <f t="shared" si="3"/>
        <v>0</v>
      </c>
      <c r="J15" s="110">
        <f t="shared" si="4"/>
        <v>0</v>
      </c>
      <c r="K15" s="102"/>
    </row>
    <row r="16" spans="1:11" s="52" customFormat="1" ht="25.5" x14ac:dyDescent="0.2">
      <c r="A16" s="105"/>
      <c r="B16" s="60">
        <f t="shared" ref="B16:B24" si="5">B15+1</f>
        <v>3</v>
      </c>
      <c r="C16" s="60" t="s">
        <v>89</v>
      </c>
      <c r="D16" s="61" t="s">
        <v>90</v>
      </c>
      <c r="E16" s="62">
        <v>1</v>
      </c>
      <c r="F16" s="60" t="s">
        <v>3</v>
      </c>
      <c r="G16" s="108"/>
      <c r="H16" s="109"/>
      <c r="I16" s="110">
        <f t="shared" si="3"/>
        <v>0</v>
      </c>
      <c r="J16" s="110">
        <f t="shared" si="4"/>
        <v>0</v>
      </c>
      <c r="K16" s="105"/>
    </row>
    <row r="17" spans="1:11" s="52" customFormat="1" ht="63.75" x14ac:dyDescent="0.2">
      <c r="A17" s="102"/>
      <c r="B17" s="60">
        <f t="shared" si="5"/>
        <v>4</v>
      </c>
      <c r="C17" s="73" t="s">
        <v>91</v>
      </c>
      <c r="D17" s="74" t="s">
        <v>92</v>
      </c>
      <c r="E17" s="75">
        <v>81</v>
      </c>
      <c r="F17" s="73" t="s">
        <v>4</v>
      </c>
      <c r="G17" s="111"/>
      <c r="H17" s="109"/>
      <c r="I17" s="110">
        <f t="shared" si="3"/>
        <v>0</v>
      </c>
      <c r="J17" s="110">
        <f t="shared" si="4"/>
        <v>0</v>
      </c>
      <c r="K17" s="102"/>
    </row>
    <row r="18" spans="1:11" s="52" customFormat="1" ht="51" x14ac:dyDescent="0.2">
      <c r="B18" s="60">
        <f t="shared" si="5"/>
        <v>5</v>
      </c>
      <c r="C18" s="73" t="s">
        <v>93</v>
      </c>
      <c r="D18" s="74" t="s">
        <v>94</v>
      </c>
      <c r="E18" s="75">
        <v>16</v>
      </c>
      <c r="F18" s="73" t="s">
        <v>3</v>
      </c>
      <c r="G18" s="109"/>
      <c r="H18" s="109"/>
      <c r="I18" s="110">
        <f t="shared" si="3"/>
        <v>0</v>
      </c>
      <c r="J18" s="110">
        <f t="shared" si="4"/>
        <v>0</v>
      </c>
    </row>
    <row r="19" spans="1:11" s="52" customFormat="1" ht="51" x14ac:dyDescent="0.2">
      <c r="A19" s="102"/>
      <c r="B19" s="60">
        <f t="shared" si="5"/>
        <v>6</v>
      </c>
      <c r="C19" s="73" t="s">
        <v>95</v>
      </c>
      <c r="D19" s="74" t="s">
        <v>96</v>
      </c>
      <c r="E19" s="75">
        <v>81</v>
      </c>
      <c r="F19" s="73" t="s">
        <v>4</v>
      </c>
      <c r="G19" s="111"/>
      <c r="H19" s="109"/>
      <c r="I19" s="110">
        <f t="shared" si="3"/>
        <v>0</v>
      </c>
      <c r="J19" s="110">
        <f t="shared" si="4"/>
        <v>0</v>
      </c>
      <c r="K19" s="102"/>
    </row>
    <row r="20" spans="1:11" s="52" customFormat="1" ht="89.25" x14ac:dyDescent="0.2">
      <c r="A20" s="102"/>
      <c r="B20" s="60">
        <f t="shared" si="5"/>
        <v>7</v>
      </c>
      <c r="C20" s="73" t="s">
        <v>97</v>
      </c>
      <c r="D20" s="74" t="s">
        <v>157</v>
      </c>
      <c r="E20" s="75">
        <v>1</v>
      </c>
      <c r="F20" s="73" t="s">
        <v>3</v>
      </c>
      <c r="G20" s="111"/>
      <c r="H20" s="109"/>
      <c r="I20" s="110">
        <f t="shared" si="3"/>
        <v>0</v>
      </c>
      <c r="J20" s="110">
        <f t="shared" si="4"/>
        <v>0</v>
      </c>
      <c r="K20" s="102"/>
    </row>
    <row r="21" spans="1:11" s="52" customFormat="1" ht="38.25" x14ac:dyDescent="0.2">
      <c r="A21" s="102"/>
      <c r="B21" s="60">
        <f t="shared" si="5"/>
        <v>8</v>
      </c>
      <c r="C21" s="60" t="s">
        <v>98</v>
      </c>
      <c r="D21" s="61" t="s">
        <v>99</v>
      </c>
      <c r="E21" s="62">
        <v>58</v>
      </c>
      <c r="F21" s="60" t="s">
        <v>3</v>
      </c>
      <c r="G21" s="108"/>
      <c r="H21" s="109"/>
      <c r="I21" s="110">
        <f t="shared" si="3"/>
        <v>0</v>
      </c>
      <c r="J21" s="110">
        <f t="shared" si="4"/>
        <v>0</v>
      </c>
      <c r="K21" s="102"/>
    </row>
    <row r="22" spans="1:11" s="52" customFormat="1" ht="51" x14ac:dyDescent="0.2">
      <c r="A22" s="102"/>
      <c r="B22" s="60">
        <f t="shared" si="5"/>
        <v>9</v>
      </c>
      <c r="C22" s="60" t="s">
        <v>100</v>
      </c>
      <c r="D22" s="61" t="s">
        <v>158</v>
      </c>
      <c r="E22" s="62">
        <v>81</v>
      </c>
      <c r="F22" s="60" t="s">
        <v>4</v>
      </c>
      <c r="G22" s="108"/>
      <c r="H22" s="109"/>
      <c r="I22" s="110">
        <f t="shared" si="3"/>
        <v>0</v>
      </c>
      <c r="J22" s="110">
        <f t="shared" si="4"/>
        <v>0</v>
      </c>
      <c r="K22" s="102"/>
    </row>
    <row r="23" spans="1:11" s="52" customFormat="1" ht="38.25" x14ac:dyDescent="0.2">
      <c r="A23" s="102"/>
      <c r="B23" s="60">
        <f t="shared" si="5"/>
        <v>10</v>
      </c>
      <c r="C23" s="60" t="s">
        <v>101</v>
      </c>
      <c r="D23" s="61" t="s">
        <v>102</v>
      </c>
      <c r="E23" s="62">
        <v>1</v>
      </c>
      <c r="F23" s="60" t="s">
        <v>3</v>
      </c>
      <c r="G23" s="108"/>
      <c r="H23" s="109"/>
      <c r="I23" s="110">
        <f t="shared" si="3"/>
        <v>0</v>
      </c>
      <c r="J23" s="110">
        <f t="shared" si="4"/>
        <v>0</v>
      </c>
      <c r="K23" s="102"/>
    </row>
    <row r="24" spans="1:11" s="52" customFormat="1" ht="25.5" x14ac:dyDescent="0.2">
      <c r="A24" s="102"/>
      <c r="B24" s="60">
        <f t="shared" si="5"/>
        <v>11</v>
      </c>
      <c r="C24" s="60" t="s">
        <v>89</v>
      </c>
      <c r="D24" s="61" t="s">
        <v>103</v>
      </c>
      <c r="E24" s="62">
        <v>1</v>
      </c>
      <c r="F24" s="60" t="s">
        <v>3</v>
      </c>
      <c r="G24" s="108"/>
      <c r="H24" s="112"/>
      <c r="I24" s="110">
        <f t="shared" si="3"/>
        <v>0</v>
      </c>
      <c r="J24" s="110">
        <f t="shared" si="4"/>
        <v>0</v>
      </c>
      <c r="K24" s="102"/>
    </row>
    <row r="25" spans="1:11" ht="13.5" thickBot="1" x14ac:dyDescent="0.25">
      <c r="A25" s="50"/>
      <c r="B25" s="66" t="s">
        <v>104</v>
      </c>
      <c r="C25" s="67"/>
      <c r="D25" s="68"/>
      <c r="E25" s="69"/>
      <c r="F25" s="67"/>
      <c r="G25" s="70"/>
      <c r="H25" s="70"/>
      <c r="I25" s="70">
        <f>SUM(I14:I24)</f>
        <v>0</v>
      </c>
      <c r="J25" s="70">
        <f>SUM(J14:J24)</f>
        <v>0</v>
      </c>
      <c r="K25" s="50"/>
    </row>
    <row r="26" spans="1:11" x14ac:dyDescent="0.2">
      <c r="B26" s="51" t="s">
        <v>105</v>
      </c>
      <c r="C26" s="51"/>
      <c r="D26" s="51"/>
      <c r="E26" s="51"/>
      <c r="F26" s="51"/>
      <c r="G26" s="51"/>
      <c r="H26" s="51"/>
      <c r="I26" s="51"/>
      <c r="J26" s="51"/>
    </row>
    <row r="27" spans="1:11" s="52" customFormat="1" x14ac:dyDescent="0.2">
      <c r="A27" s="102"/>
      <c r="B27" s="53" t="s">
        <v>60</v>
      </c>
      <c r="C27" s="53" t="s">
        <v>61</v>
      </c>
      <c r="D27" s="54" t="s">
        <v>62</v>
      </c>
      <c r="E27" s="53" t="s">
        <v>63</v>
      </c>
      <c r="F27" s="53" t="s">
        <v>64</v>
      </c>
      <c r="G27" s="53" t="s">
        <v>65</v>
      </c>
      <c r="H27" s="53" t="s">
        <v>66</v>
      </c>
      <c r="I27" s="53" t="s">
        <v>67</v>
      </c>
      <c r="J27" s="53" t="s">
        <v>68</v>
      </c>
      <c r="K27" s="102"/>
    </row>
    <row r="28" spans="1:11" s="52" customFormat="1" ht="51" x14ac:dyDescent="0.2">
      <c r="A28" s="102"/>
      <c r="B28" s="60">
        <v>1</v>
      </c>
      <c r="C28" s="60" t="s">
        <v>106</v>
      </c>
      <c r="D28" s="61" t="s">
        <v>107</v>
      </c>
      <c r="E28" s="62">
        <v>8</v>
      </c>
      <c r="F28" s="60" t="s">
        <v>3</v>
      </c>
      <c r="G28" s="64"/>
      <c r="H28" s="64"/>
      <c r="I28" s="65">
        <f>E28*G28</f>
        <v>0</v>
      </c>
      <c r="J28" s="65">
        <f>E28*H28</f>
        <v>0</v>
      </c>
      <c r="K28" s="102"/>
    </row>
    <row r="29" spans="1:11" s="52" customFormat="1" ht="25.5" x14ac:dyDescent="0.2">
      <c r="A29" s="102"/>
      <c r="B29" s="60">
        <f>B28+1</f>
        <v>2</v>
      </c>
      <c r="C29" s="60" t="s">
        <v>108</v>
      </c>
      <c r="D29" s="61" t="s">
        <v>109</v>
      </c>
      <c r="E29" s="62">
        <v>48</v>
      </c>
      <c r="F29" s="60" t="s">
        <v>4</v>
      </c>
      <c r="G29" s="63"/>
      <c r="H29" s="64"/>
      <c r="I29" s="65">
        <f>E29*G29</f>
        <v>0</v>
      </c>
      <c r="J29" s="65">
        <f>E29*H29</f>
        <v>0</v>
      </c>
      <c r="K29" s="102"/>
    </row>
    <row r="30" spans="1:11" s="52" customFormat="1" ht="51" x14ac:dyDescent="0.2">
      <c r="A30" s="102"/>
      <c r="B30" s="60">
        <f>B29+1</f>
        <v>3</v>
      </c>
      <c r="C30" s="60" t="s">
        <v>110</v>
      </c>
      <c r="D30" s="61" t="s">
        <v>111</v>
      </c>
      <c r="E30" s="62">
        <v>1</v>
      </c>
      <c r="F30" s="60" t="s">
        <v>3</v>
      </c>
      <c r="G30" s="64"/>
      <c r="H30" s="77"/>
      <c r="I30" s="65">
        <f>E30*G30</f>
        <v>0</v>
      </c>
      <c r="J30" s="65">
        <f>E30*H30</f>
        <v>0</v>
      </c>
      <c r="K30" s="102"/>
    </row>
    <row r="31" spans="1:11" ht="13.5" thickBot="1" x14ac:dyDescent="0.25">
      <c r="A31" s="50"/>
      <c r="B31" s="66" t="s">
        <v>112</v>
      </c>
      <c r="C31" s="67"/>
      <c r="D31" s="68"/>
      <c r="E31" s="69"/>
      <c r="F31" s="67"/>
      <c r="G31" s="70"/>
      <c r="H31" s="70"/>
      <c r="I31" s="70">
        <f>SUM(I28:I30)</f>
        <v>0</v>
      </c>
      <c r="J31" s="70">
        <f>SUM(J28:J30)</f>
        <v>0</v>
      </c>
      <c r="K31" s="50"/>
    </row>
    <row r="32" spans="1:11" x14ac:dyDescent="0.2">
      <c r="B32" s="51" t="s">
        <v>113</v>
      </c>
      <c r="C32" s="51"/>
      <c r="D32" s="51"/>
      <c r="E32" s="51"/>
      <c r="F32" s="51"/>
      <c r="G32" s="51"/>
      <c r="H32" s="51"/>
      <c r="I32" s="51"/>
      <c r="J32" s="51"/>
    </row>
    <row r="33" spans="1:11" s="52" customFormat="1" x14ac:dyDescent="0.2">
      <c r="A33" s="102"/>
      <c r="B33" s="53" t="s">
        <v>60</v>
      </c>
      <c r="C33" s="53" t="s">
        <v>61</v>
      </c>
      <c r="D33" s="54" t="s">
        <v>62</v>
      </c>
      <c r="E33" s="53" t="s">
        <v>63</v>
      </c>
      <c r="F33" s="53" t="s">
        <v>64</v>
      </c>
      <c r="G33" s="53"/>
      <c r="H33" s="53"/>
      <c r="I33" s="53" t="s">
        <v>67</v>
      </c>
      <c r="J33" s="53" t="s">
        <v>68</v>
      </c>
      <c r="K33" s="102"/>
    </row>
    <row r="34" spans="1:11" s="52" customFormat="1" ht="127.5" x14ac:dyDescent="0.2">
      <c r="B34" s="60">
        <v>1</v>
      </c>
      <c r="C34" s="60" t="s">
        <v>114</v>
      </c>
      <c r="D34" s="61" t="s">
        <v>115</v>
      </c>
      <c r="E34" s="62">
        <v>1</v>
      </c>
      <c r="F34" s="60" t="s">
        <v>3</v>
      </c>
      <c r="G34" s="64"/>
      <c r="H34" s="64"/>
      <c r="I34" s="65">
        <f>E34*G34</f>
        <v>0</v>
      </c>
      <c r="J34" s="65">
        <f>E34*H34</f>
        <v>0</v>
      </c>
    </row>
    <row r="35" spans="1:11" s="52" customFormat="1" ht="127.5" x14ac:dyDescent="0.2">
      <c r="B35" s="60">
        <f>B34+1</f>
        <v>2</v>
      </c>
      <c r="C35" s="60" t="s">
        <v>116</v>
      </c>
      <c r="D35" s="61" t="s">
        <v>117</v>
      </c>
      <c r="E35" s="62">
        <v>1</v>
      </c>
      <c r="F35" s="60" t="s">
        <v>3</v>
      </c>
      <c r="G35" s="64"/>
      <c r="H35" s="64"/>
      <c r="I35" s="65">
        <f>E35*G35</f>
        <v>0</v>
      </c>
      <c r="J35" s="65">
        <f>E35*H35</f>
        <v>0</v>
      </c>
    </row>
    <row r="36" spans="1:11" s="52" customFormat="1" ht="140.25" x14ac:dyDescent="0.2">
      <c r="B36" s="60">
        <f>B35+1</f>
        <v>3</v>
      </c>
      <c r="C36" s="60" t="s">
        <v>118</v>
      </c>
      <c r="D36" s="61" t="s">
        <v>119</v>
      </c>
      <c r="E36" s="62">
        <v>1</v>
      </c>
      <c r="F36" s="60" t="s">
        <v>3</v>
      </c>
      <c r="G36" s="77"/>
      <c r="H36" s="77"/>
      <c r="I36" s="65">
        <f>E36*G36</f>
        <v>0</v>
      </c>
      <c r="J36" s="65">
        <f>E36*H36</f>
        <v>0</v>
      </c>
    </row>
    <row r="37" spans="1:11" ht="13.5" thickBot="1" x14ac:dyDescent="0.25">
      <c r="A37" s="50"/>
      <c r="B37" s="66" t="s">
        <v>120</v>
      </c>
      <c r="C37" s="67"/>
      <c r="D37" s="68"/>
      <c r="E37" s="69"/>
      <c r="F37" s="67"/>
      <c r="G37" s="70"/>
      <c r="H37" s="70"/>
      <c r="I37" s="70">
        <f>SUM(I34:I36)</f>
        <v>0</v>
      </c>
      <c r="J37" s="70">
        <f>SUM(J34:J36)</f>
        <v>0</v>
      </c>
      <c r="K37" s="50"/>
    </row>
    <row r="38" spans="1:11" x14ac:dyDescent="0.2">
      <c r="B38" s="51" t="s">
        <v>121</v>
      </c>
      <c r="C38" s="51"/>
      <c r="D38" s="51"/>
      <c r="E38" s="51"/>
      <c r="F38" s="51"/>
      <c r="G38" s="51"/>
      <c r="H38" s="51"/>
      <c r="I38" s="51"/>
      <c r="J38" s="51"/>
    </row>
    <row r="39" spans="1:11" s="52" customFormat="1" x14ac:dyDescent="0.2">
      <c r="A39" s="102"/>
      <c r="B39" s="53" t="s">
        <v>60</v>
      </c>
      <c r="C39" s="53" t="s">
        <v>61</v>
      </c>
      <c r="D39" s="54" t="s">
        <v>62</v>
      </c>
      <c r="E39" s="53" t="s">
        <v>63</v>
      </c>
      <c r="F39" s="53" t="s">
        <v>64</v>
      </c>
      <c r="G39" s="53" t="s">
        <v>65</v>
      </c>
      <c r="H39" s="53" t="s">
        <v>66</v>
      </c>
      <c r="I39" s="53" t="s">
        <v>67</v>
      </c>
      <c r="J39" s="53" t="s">
        <v>68</v>
      </c>
      <c r="K39" s="102"/>
    </row>
    <row r="40" spans="1:11" s="52" customFormat="1" x14ac:dyDescent="0.2">
      <c r="A40" s="102"/>
      <c r="B40" s="60"/>
      <c r="C40" s="60"/>
      <c r="D40" s="61" t="s">
        <v>196</v>
      </c>
      <c r="E40" s="62"/>
      <c r="F40" s="60"/>
      <c r="G40" s="103"/>
      <c r="H40" s="103"/>
      <c r="I40" s="104">
        <f>E40*G40</f>
        <v>0</v>
      </c>
      <c r="J40" s="104">
        <f>E40*H40</f>
        <v>0</v>
      </c>
      <c r="K40" s="102"/>
    </row>
    <row r="41" spans="1:11" ht="13.5" thickBot="1" x14ac:dyDescent="0.25">
      <c r="A41" s="50"/>
      <c r="B41" s="66" t="s">
        <v>122</v>
      </c>
      <c r="C41" s="67"/>
      <c r="D41" s="68"/>
      <c r="E41" s="69"/>
      <c r="F41" s="67"/>
      <c r="G41" s="70"/>
      <c r="H41" s="70"/>
      <c r="I41" s="70">
        <f>SUM(I40:I40)</f>
        <v>0</v>
      </c>
      <c r="J41" s="70">
        <f>SUM(J40:J40)</f>
        <v>0</v>
      </c>
      <c r="K41" s="50"/>
    </row>
    <row r="42" spans="1:11" x14ac:dyDescent="0.2">
      <c r="B42" s="51" t="s">
        <v>123</v>
      </c>
      <c r="C42" s="51"/>
      <c r="D42" s="51"/>
      <c r="E42" s="51"/>
      <c r="F42" s="51"/>
      <c r="G42" s="51"/>
      <c r="H42" s="51"/>
      <c r="I42" s="51"/>
      <c r="J42" s="51"/>
    </row>
    <row r="43" spans="1:11" s="52" customFormat="1" x14ac:dyDescent="0.2">
      <c r="A43" s="102"/>
      <c r="B43" s="53" t="s">
        <v>60</v>
      </c>
      <c r="C43" s="53" t="s">
        <v>61</v>
      </c>
      <c r="D43" s="54" t="s">
        <v>62</v>
      </c>
      <c r="E43" s="53" t="s">
        <v>63</v>
      </c>
      <c r="F43" s="53" t="s">
        <v>64</v>
      </c>
      <c r="G43" s="53" t="s">
        <v>65</v>
      </c>
      <c r="H43" s="53" t="s">
        <v>66</v>
      </c>
      <c r="I43" s="53" t="s">
        <v>67</v>
      </c>
      <c r="J43" s="53" t="s">
        <v>68</v>
      </c>
      <c r="K43" s="102"/>
    </row>
    <row r="44" spans="1:11" s="52" customFormat="1" ht="51" x14ac:dyDescent="0.2">
      <c r="A44" s="102"/>
      <c r="B44" s="60">
        <v>1</v>
      </c>
      <c r="C44" s="60" t="s">
        <v>124</v>
      </c>
      <c r="D44" s="61" t="s">
        <v>125</v>
      </c>
      <c r="E44" s="62">
        <v>36</v>
      </c>
      <c r="F44" s="60" t="s">
        <v>4</v>
      </c>
      <c r="G44" s="77"/>
      <c r="H44" s="77"/>
      <c r="I44" s="65">
        <f>E44*G44</f>
        <v>0</v>
      </c>
      <c r="J44" s="65">
        <f>E44*H44</f>
        <v>0</v>
      </c>
      <c r="K44" s="102"/>
    </row>
    <row r="45" spans="1:11" ht="13.5" thickBot="1" x14ac:dyDescent="0.25">
      <c r="A45" s="50"/>
      <c r="B45" s="66" t="s">
        <v>126</v>
      </c>
      <c r="C45" s="67"/>
      <c r="D45" s="68"/>
      <c r="E45" s="69"/>
      <c r="F45" s="67"/>
      <c r="G45" s="70"/>
      <c r="H45" s="70"/>
      <c r="I45" s="70">
        <f>SUM(I44:I44)</f>
        <v>0</v>
      </c>
      <c r="J45" s="70">
        <f>SUM(J44:J44)</f>
        <v>0</v>
      </c>
      <c r="K45" s="50"/>
    </row>
    <row r="46" spans="1:11" x14ac:dyDescent="0.2">
      <c r="B46" s="51" t="s">
        <v>127</v>
      </c>
      <c r="C46" s="51"/>
      <c r="D46" s="51"/>
      <c r="E46" s="51"/>
      <c r="F46" s="51"/>
      <c r="G46" s="51"/>
      <c r="H46" s="51"/>
      <c r="I46" s="51"/>
      <c r="J46" s="51"/>
    </row>
    <row r="47" spans="1:11" s="52" customFormat="1" x14ac:dyDescent="0.2">
      <c r="A47" s="102"/>
      <c r="B47" s="53" t="s">
        <v>60</v>
      </c>
      <c r="C47" s="53" t="s">
        <v>61</v>
      </c>
      <c r="D47" s="54" t="s">
        <v>62</v>
      </c>
      <c r="E47" s="53" t="s">
        <v>63</v>
      </c>
      <c r="F47" s="53" t="s">
        <v>64</v>
      </c>
      <c r="G47" s="53" t="s">
        <v>65</v>
      </c>
      <c r="H47" s="53" t="s">
        <v>66</v>
      </c>
      <c r="I47" s="53" t="s">
        <v>67</v>
      </c>
      <c r="J47" s="53" t="s">
        <v>68</v>
      </c>
      <c r="K47" s="102"/>
    </row>
    <row r="48" spans="1:11" s="52" customFormat="1" ht="51" x14ac:dyDescent="0.2">
      <c r="A48" s="102"/>
      <c r="B48" s="60">
        <v>1</v>
      </c>
      <c r="C48" s="60" t="s">
        <v>128</v>
      </c>
      <c r="D48" s="61" t="s">
        <v>129</v>
      </c>
      <c r="E48" s="62">
        <v>16</v>
      </c>
      <c r="F48" s="60" t="s">
        <v>5</v>
      </c>
      <c r="G48" s="64"/>
      <c r="H48" s="64"/>
      <c r="I48" s="65">
        <f>E48*G48</f>
        <v>0</v>
      </c>
      <c r="J48" s="65">
        <f>E48*H48</f>
        <v>0</v>
      </c>
      <c r="K48" s="102"/>
    </row>
    <row r="49" spans="1:11" s="52" customFormat="1" ht="38.25" x14ac:dyDescent="0.2">
      <c r="A49" s="102"/>
      <c r="B49" s="60">
        <f>B48+1</f>
        <v>2</v>
      </c>
      <c r="C49" s="60" t="s">
        <v>130</v>
      </c>
      <c r="D49" s="61" t="s">
        <v>131</v>
      </c>
      <c r="E49" s="62">
        <v>18</v>
      </c>
      <c r="F49" s="60" t="s">
        <v>5</v>
      </c>
      <c r="G49" s="64"/>
      <c r="H49" s="64"/>
      <c r="I49" s="65">
        <f>E49*G49</f>
        <v>0</v>
      </c>
      <c r="J49" s="65">
        <f>E49*H49</f>
        <v>0</v>
      </c>
      <c r="K49" s="102"/>
    </row>
    <row r="50" spans="1:11" s="52" customFormat="1" ht="63.75" x14ac:dyDescent="0.2">
      <c r="A50" s="102"/>
      <c r="B50" s="60">
        <f>B49+1</f>
        <v>3</v>
      </c>
      <c r="C50" s="60" t="s">
        <v>132</v>
      </c>
      <c r="D50" s="61" t="s">
        <v>133</v>
      </c>
      <c r="E50" s="62">
        <v>6</v>
      </c>
      <c r="F50" s="60" t="s">
        <v>5</v>
      </c>
      <c r="G50" s="77"/>
      <c r="H50" s="77"/>
      <c r="I50" s="65">
        <f>E50*G50</f>
        <v>0</v>
      </c>
      <c r="J50" s="65">
        <f>E50*H50</f>
        <v>0</v>
      </c>
      <c r="K50" s="102"/>
    </row>
    <row r="51" spans="1:11" ht="13.5" thickBot="1" x14ac:dyDescent="0.25">
      <c r="A51" s="50"/>
      <c r="B51" s="66" t="s">
        <v>134</v>
      </c>
      <c r="C51" s="67"/>
      <c r="D51" s="68"/>
      <c r="E51" s="69"/>
      <c r="F51" s="67"/>
      <c r="G51" s="70"/>
      <c r="H51" s="70"/>
      <c r="I51" s="70">
        <f>SUM(I48:I50)</f>
        <v>0</v>
      </c>
      <c r="J51" s="70">
        <f>SUM(J48:J50)</f>
        <v>0</v>
      </c>
      <c r="K51" s="50"/>
    </row>
    <row r="52" spans="1:11" x14ac:dyDescent="0.2">
      <c r="B52" s="51" t="s">
        <v>135</v>
      </c>
      <c r="C52" s="51"/>
      <c r="D52" s="51"/>
      <c r="E52" s="51"/>
      <c r="F52" s="51"/>
      <c r="G52" s="51"/>
      <c r="H52" s="51"/>
      <c r="I52" s="51"/>
      <c r="J52" s="51"/>
    </row>
    <row r="53" spans="1:11" s="52" customFormat="1" x14ac:dyDescent="0.2">
      <c r="A53" s="102"/>
      <c r="B53" s="53" t="s">
        <v>60</v>
      </c>
      <c r="C53" s="53" t="s">
        <v>61</v>
      </c>
      <c r="D53" s="54" t="s">
        <v>62</v>
      </c>
      <c r="E53" s="53" t="s">
        <v>63</v>
      </c>
      <c r="F53" s="53" t="s">
        <v>64</v>
      </c>
      <c r="G53" s="53" t="s">
        <v>65</v>
      </c>
      <c r="H53" s="53" t="s">
        <v>66</v>
      </c>
      <c r="I53" s="53" t="s">
        <v>67</v>
      </c>
      <c r="J53" s="53" t="s">
        <v>68</v>
      </c>
      <c r="K53" s="102"/>
    </row>
    <row r="54" spans="1:11" s="52" customFormat="1" ht="63.75" x14ac:dyDescent="0.2">
      <c r="B54" s="60">
        <v>1</v>
      </c>
      <c r="C54" s="60" t="s">
        <v>136</v>
      </c>
      <c r="D54" s="61" t="s">
        <v>137</v>
      </c>
      <c r="E54" s="62">
        <v>2</v>
      </c>
      <c r="F54" s="60" t="s">
        <v>0</v>
      </c>
      <c r="G54" s="64"/>
      <c r="H54" s="64"/>
      <c r="I54" s="65">
        <f>E54*G54</f>
        <v>0</v>
      </c>
      <c r="J54" s="65">
        <f>E54*H54</f>
        <v>0</v>
      </c>
    </row>
    <row r="55" spans="1:11" s="52" customFormat="1" ht="63.75" x14ac:dyDescent="0.2">
      <c r="B55" s="60">
        <f>B54+1</f>
        <v>2</v>
      </c>
      <c r="C55" s="60" t="s">
        <v>138</v>
      </c>
      <c r="D55" s="61" t="s">
        <v>139</v>
      </c>
      <c r="E55" s="62">
        <v>2</v>
      </c>
      <c r="F55" s="60" t="s">
        <v>0</v>
      </c>
      <c r="G55" s="64"/>
      <c r="H55" s="64"/>
      <c r="I55" s="65">
        <f>E55*G55</f>
        <v>0</v>
      </c>
      <c r="J55" s="65">
        <f>E55*H55</f>
        <v>0</v>
      </c>
    </row>
    <row r="56" spans="1:11" s="52" customFormat="1" ht="38.25" x14ac:dyDescent="0.2">
      <c r="B56" s="60">
        <f>B55+1</f>
        <v>3</v>
      </c>
      <c r="C56" s="60" t="s">
        <v>140</v>
      </c>
      <c r="D56" s="61" t="s">
        <v>197</v>
      </c>
      <c r="E56" s="62">
        <v>9</v>
      </c>
      <c r="F56" s="60" t="s">
        <v>4</v>
      </c>
      <c r="G56" s="64"/>
      <c r="H56" s="64"/>
      <c r="I56" s="65">
        <f>E56*G56</f>
        <v>0</v>
      </c>
      <c r="J56" s="65">
        <f>E56*H56</f>
        <v>0</v>
      </c>
    </row>
    <row r="57" spans="1:11" s="52" customFormat="1" ht="51" x14ac:dyDescent="0.2">
      <c r="B57" s="78">
        <f>B56+1</f>
        <v>4</v>
      </c>
      <c r="C57" s="78" t="s">
        <v>69</v>
      </c>
      <c r="D57" s="79" t="s">
        <v>195</v>
      </c>
      <c r="E57" s="80">
        <v>1</v>
      </c>
      <c r="F57" s="81" t="s">
        <v>144</v>
      </c>
      <c r="G57" s="83"/>
      <c r="H57" s="77"/>
      <c r="I57" s="83">
        <f>E57*G57</f>
        <v>0</v>
      </c>
      <c r="J57" s="83">
        <f>E57*H57</f>
        <v>0</v>
      </c>
    </row>
    <row r="58" spans="1:11" ht="13.5" thickBot="1" x14ac:dyDescent="0.25">
      <c r="A58" s="50"/>
      <c r="B58" s="66" t="s">
        <v>141</v>
      </c>
      <c r="C58" s="67"/>
      <c r="D58" s="68"/>
      <c r="E58" s="69"/>
      <c r="F58" s="67"/>
      <c r="G58" s="70"/>
      <c r="H58" s="70"/>
      <c r="I58" s="70">
        <f>SUM(I54:I56)</f>
        <v>0</v>
      </c>
      <c r="J58" s="70">
        <f>SUM(J54:J56)</f>
        <v>0</v>
      </c>
      <c r="K58" s="50"/>
    </row>
    <row r="59" spans="1:11" x14ac:dyDescent="0.2">
      <c r="B59" s="51" t="s">
        <v>142</v>
      </c>
      <c r="C59" s="51"/>
      <c r="D59" s="51"/>
      <c r="E59" s="51"/>
      <c r="F59" s="51"/>
      <c r="G59" s="51"/>
      <c r="H59" s="51"/>
      <c r="I59" s="51"/>
      <c r="J59" s="51"/>
    </row>
    <row r="60" spans="1:11" s="52" customFormat="1" x14ac:dyDescent="0.2">
      <c r="A60" s="102"/>
      <c r="B60" s="53" t="s">
        <v>60</v>
      </c>
      <c r="C60" s="53" t="s">
        <v>61</v>
      </c>
      <c r="D60" s="54" t="s">
        <v>62</v>
      </c>
      <c r="E60" s="53" t="s">
        <v>63</v>
      </c>
      <c r="F60" s="53" t="s">
        <v>64</v>
      </c>
      <c r="G60" s="53" t="s">
        <v>65</v>
      </c>
      <c r="H60" s="53" t="s">
        <v>66</v>
      </c>
      <c r="I60" s="53" t="s">
        <v>67</v>
      </c>
      <c r="J60" s="53" t="s">
        <v>68</v>
      </c>
      <c r="K60" s="102"/>
    </row>
    <row r="61" spans="1:11" s="52" customFormat="1" ht="25.5" x14ac:dyDescent="0.2">
      <c r="A61" s="102"/>
      <c r="B61" s="60">
        <v>1</v>
      </c>
      <c r="C61" s="60" t="s">
        <v>69</v>
      </c>
      <c r="D61" s="61" t="s">
        <v>143</v>
      </c>
      <c r="E61" s="62">
        <v>1</v>
      </c>
      <c r="F61" s="84" t="s">
        <v>144</v>
      </c>
      <c r="G61" s="63"/>
      <c r="H61" s="64"/>
      <c r="I61" s="65">
        <f>E61*G61</f>
        <v>0</v>
      </c>
      <c r="J61" s="65">
        <f>E61*H61</f>
        <v>0</v>
      </c>
      <c r="K61" s="102"/>
    </row>
    <row r="62" spans="1:11" ht="13.5" thickBot="1" x14ac:dyDescent="0.25">
      <c r="A62" s="50"/>
      <c r="B62" s="66" t="s">
        <v>145</v>
      </c>
      <c r="C62" s="67"/>
      <c r="D62" s="68"/>
      <c r="E62" s="69"/>
      <c r="F62" s="67"/>
      <c r="G62" s="70"/>
      <c r="H62" s="70"/>
      <c r="I62" s="70">
        <f>SUM(I61:I61)</f>
        <v>0</v>
      </c>
      <c r="J62" s="70">
        <f>SUM(J61:J61)</f>
        <v>0</v>
      </c>
      <c r="K62" s="50"/>
    </row>
    <row r="63" spans="1:11" x14ac:dyDescent="0.2">
      <c r="B63" s="51" t="s">
        <v>146</v>
      </c>
      <c r="C63" s="51"/>
      <c r="D63" s="51"/>
      <c r="E63" s="51"/>
      <c r="F63" s="51"/>
      <c r="G63" s="51"/>
      <c r="H63" s="51"/>
      <c r="I63" s="51"/>
      <c r="J63" s="51"/>
    </row>
    <row r="64" spans="1:11" s="52" customFormat="1" x14ac:dyDescent="0.2">
      <c r="A64" s="102"/>
      <c r="B64" s="53" t="s">
        <v>60</v>
      </c>
      <c r="C64" s="53" t="s">
        <v>61</v>
      </c>
      <c r="D64" s="54" t="s">
        <v>62</v>
      </c>
      <c r="E64" s="53" t="s">
        <v>63</v>
      </c>
      <c r="F64" s="53" t="s">
        <v>64</v>
      </c>
      <c r="G64" s="53" t="s">
        <v>65</v>
      </c>
      <c r="H64" s="53" t="s">
        <v>66</v>
      </c>
      <c r="I64" s="53" t="s">
        <v>67</v>
      </c>
      <c r="J64" s="53" t="s">
        <v>68</v>
      </c>
      <c r="K64" s="102"/>
    </row>
    <row r="65" spans="1:11" s="52" customFormat="1" ht="25.5" x14ac:dyDescent="0.2">
      <c r="B65" s="60">
        <v>1</v>
      </c>
      <c r="C65" s="60" t="s">
        <v>147</v>
      </c>
      <c r="D65" s="61" t="s">
        <v>148</v>
      </c>
      <c r="E65" s="62">
        <v>6</v>
      </c>
      <c r="F65" s="60" t="s">
        <v>5</v>
      </c>
      <c r="G65" s="64"/>
      <c r="H65" s="64"/>
      <c r="I65" s="65">
        <f>E65*G65</f>
        <v>0</v>
      </c>
      <c r="J65" s="65">
        <f>E65*H65</f>
        <v>0</v>
      </c>
    </row>
    <row r="66" spans="1:11" s="52" customFormat="1" ht="63.75" x14ac:dyDescent="0.2">
      <c r="A66" s="102"/>
      <c r="B66" s="73">
        <f t="shared" ref="B66:B72" si="6">B65+1</f>
        <v>2</v>
      </c>
      <c r="C66" s="60" t="s">
        <v>69</v>
      </c>
      <c r="D66" s="106" t="s">
        <v>149</v>
      </c>
      <c r="E66" s="62">
        <v>6</v>
      </c>
      <c r="F66" s="107" t="s">
        <v>5</v>
      </c>
      <c r="G66" s="64"/>
      <c r="H66" s="64"/>
      <c r="I66" s="65">
        <f>E66*G66</f>
        <v>0</v>
      </c>
      <c r="J66" s="65">
        <f>E66*H66</f>
        <v>0</v>
      </c>
      <c r="K66" s="102"/>
    </row>
    <row r="67" spans="1:11" s="52" customFormat="1" ht="51" x14ac:dyDescent="0.2">
      <c r="A67" s="102"/>
      <c r="B67" s="73">
        <f t="shared" si="6"/>
        <v>3</v>
      </c>
      <c r="C67" s="60" t="s">
        <v>69</v>
      </c>
      <c r="D67" s="106" t="s">
        <v>150</v>
      </c>
      <c r="E67" s="62">
        <v>1</v>
      </c>
      <c r="F67" s="107" t="s">
        <v>0</v>
      </c>
      <c r="G67" s="64"/>
      <c r="H67" s="64"/>
      <c r="I67" s="65">
        <f>E67*G67</f>
        <v>0</v>
      </c>
      <c r="J67" s="65">
        <f>E67*H67</f>
        <v>0</v>
      </c>
      <c r="K67" s="102"/>
    </row>
    <row r="68" spans="1:11" s="52" customFormat="1" x14ac:dyDescent="0.2">
      <c r="A68" s="102"/>
      <c r="B68" s="73">
        <f t="shared" si="6"/>
        <v>4</v>
      </c>
      <c r="C68" s="60" t="s">
        <v>69</v>
      </c>
      <c r="D68" s="106" t="s">
        <v>151</v>
      </c>
      <c r="E68" s="62">
        <v>1</v>
      </c>
      <c r="F68" s="84" t="s">
        <v>144</v>
      </c>
      <c r="G68" s="113"/>
      <c r="H68" s="64"/>
      <c r="I68" s="65">
        <f>E68*G68</f>
        <v>0</v>
      </c>
      <c r="J68" s="65">
        <f>E68*H68</f>
        <v>0</v>
      </c>
      <c r="K68" s="102"/>
    </row>
    <row r="69" spans="1:11" s="52" customFormat="1" ht="25.5" x14ac:dyDescent="0.2">
      <c r="A69" s="102"/>
      <c r="B69" s="73">
        <f t="shared" si="6"/>
        <v>5</v>
      </c>
      <c r="C69" s="60" t="s">
        <v>69</v>
      </c>
      <c r="D69" s="106" t="s">
        <v>152</v>
      </c>
      <c r="E69" s="62">
        <v>1</v>
      </c>
      <c r="F69" s="84" t="s">
        <v>144</v>
      </c>
      <c r="G69" s="113"/>
      <c r="H69" s="64"/>
      <c r="I69" s="65">
        <f t="shared" ref="I69:I72" si="7">E69*G69</f>
        <v>0</v>
      </c>
      <c r="J69" s="65">
        <f t="shared" ref="J69:J72" si="8">E69*H69</f>
        <v>0</v>
      </c>
      <c r="K69" s="102"/>
    </row>
    <row r="70" spans="1:11" s="52" customFormat="1" ht="25.5" x14ac:dyDescent="0.2">
      <c r="A70" s="102"/>
      <c r="B70" s="73">
        <f t="shared" si="6"/>
        <v>6</v>
      </c>
      <c r="C70" s="60" t="s">
        <v>69</v>
      </c>
      <c r="D70" s="106" t="s">
        <v>153</v>
      </c>
      <c r="E70" s="62">
        <v>1</v>
      </c>
      <c r="F70" s="84" t="s">
        <v>144</v>
      </c>
      <c r="G70" s="113"/>
      <c r="H70" s="64"/>
      <c r="I70" s="65">
        <f>E70*G70</f>
        <v>0</v>
      </c>
      <c r="J70" s="65">
        <f>E70*H70</f>
        <v>0</v>
      </c>
      <c r="K70" s="102"/>
    </row>
    <row r="71" spans="1:11" s="52" customFormat="1" x14ac:dyDescent="0.2">
      <c r="A71" s="102"/>
      <c r="B71" s="73">
        <f t="shared" si="6"/>
        <v>7</v>
      </c>
      <c r="C71" s="60" t="s">
        <v>69</v>
      </c>
      <c r="D71" s="106" t="s">
        <v>154</v>
      </c>
      <c r="E71" s="62">
        <v>1</v>
      </c>
      <c r="F71" s="84" t="s">
        <v>144</v>
      </c>
      <c r="G71" s="113"/>
      <c r="H71" s="64"/>
      <c r="I71" s="65">
        <f>E71*G71</f>
        <v>0</v>
      </c>
      <c r="J71" s="65">
        <f>E71*H71</f>
        <v>0</v>
      </c>
      <c r="K71" s="102"/>
    </row>
    <row r="72" spans="1:11" s="52" customFormat="1" ht="25.5" x14ac:dyDescent="0.2">
      <c r="A72" s="102"/>
      <c r="B72" s="73">
        <f t="shared" si="6"/>
        <v>8</v>
      </c>
      <c r="C72" s="60" t="s">
        <v>69</v>
      </c>
      <c r="D72" s="106" t="s">
        <v>155</v>
      </c>
      <c r="E72" s="62">
        <v>1</v>
      </c>
      <c r="F72" s="84" t="s">
        <v>144</v>
      </c>
      <c r="G72" s="113"/>
      <c r="H72" s="64"/>
      <c r="I72" s="65">
        <f t="shared" si="7"/>
        <v>0</v>
      </c>
      <c r="J72" s="65">
        <f t="shared" si="8"/>
        <v>0</v>
      </c>
      <c r="K72" s="102"/>
    </row>
    <row r="73" spans="1:11" ht="13.5" thickBot="1" x14ac:dyDescent="0.25">
      <c r="A73" s="50"/>
      <c r="B73" s="66" t="s">
        <v>156</v>
      </c>
      <c r="C73" s="67"/>
      <c r="D73" s="68"/>
      <c r="E73" s="69"/>
      <c r="F73" s="67"/>
      <c r="G73" s="70"/>
      <c r="H73" s="70"/>
      <c r="I73" s="70">
        <f>SUM(I65:I72)</f>
        <v>0</v>
      </c>
      <c r="J73" s="70">
        <f>SUM(J65:J72)</f>
        <v>0</v>
      </c>
      <c r="K73" s="50"/>
    </row>
    <row r="74" spans="1:11" s="52" customFormat="1" ht="13.5" thickBot="1" x14ac:dyDescent="0.25">
      <c r="B74" s="87" t="s">
        <v>198</v>
      </c>
      <c r="C74" s="88"/>
      <c r="D74" s="89"/>
      <c r="E74" s="90"/>
      <c r="F74" s="88"/>
      <c r="G74" s="91"/>
      <c r="H74" s="91"/>
      <c r="I74" s="91">
        <f>I11+I25+I31+I37+I41+I45+I51+I58+I62+I73</f>
        <v>0</v>
      </c>
      <c r="J74" s="91">
        <f>J11+J25+J31+J37+J41+J45+J51+J58+J62+J73</f>
        <v>0</v>
      </c>
    </row>
    <row r="75" spans="1:11" ht="3" customHeight="1" x14ac:dyDescent="0.2"/>
  </sheetData>
  <sheetProtection algorithmName="SHA-512" hashValue="8ZQHZqGJKx3CGoq44b3IqWPrFInw0dk932H72guc9Cq+dpKas6b2LGVUdoIoyQCE1zKNmwVqmiY5CRd7OeLk7w==" saltValue="73XEUwLna93lwufVmP8bkw==" spinCount="100000" sheet="1" selectLockedCells="1"/>
  <printOptions horizontalCentered="1"/>
  <pageMargins left="0.39370078740157483" right="0.39370078740157483" top="0.98425196850393704" bottom="0.74803149606299213" header="0.51181102362204722" footer="0.51181102362204722"/>
  <pageSetup paperSize="9" scale="77" fitToHeight="0" orientation="portrait" r:id="rId1"/>
  <headerFooter alignWithMargins="0">
    <oddHeader>&amp;L&amp;"Arial CE,Félkövér"Oroszlány, Bánki D. utcai kijelölt gyalogos-átkelőhely
kialakításának kivitelezési munkálatai&amp;R&amp;"Arial CE,Félkövér"&amp;11ÚTÉPÍTÉS</oddHeader>
  </headerFooter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8E81-3784-4237-8A8B-9B2FBB3B0FB3}">
  <sheetPr>
    <pageSetUpPr fitToPage="1"/>
  </sheetPr>
  <dimension ref="B1:J14"/>
  <sheetViews>
    <sheetView tabSelected="1" view="pageBreakPreview" zoomScaleNormal="100" zoomScaleSheetLayoutView="100" workbookViewId="0">
      <selection activeCell="H3" sqref="H3"/>
    </sheetView>
  </sheetViews>
  <sheetFormatPr defaultColWidth="9.140625" defaultRowHeight="12.75" x14ac:dyDescent="0.2"/>
  <cols>
    <col min="1" max="1" width="0.5703125" style="134" customWidth="1"/>
    <col min="2" max="2" width="4.28515625" style="133" customWidth="1"/>
    <col min="3" max="3" width="9.42578125" style="133" customWidth="1"/>
    <col min="4" max="4" width="45.7109375" style="134" customWidth="1"/>
    <col min="5" max="5" width="6.7109375" style="135" customWidth="1"/>
    <col min="6" max="6" width="6.7109375" style="134" customWidth="1"/>
    <col min="7" max="8" width="10.7109375" style="135" customWidth="1"/>
    <col min="9" max="10" width="12.7109375" style="135" customWidth="1"/>
    <col min="11" max="11" width="0.5703125" style="134" customWidth="1"/>
    <col min="12" max="16384" width="9.140625" style="134"/>
  </cols>
  <sheetData>
    <row r="1" spans="2:10" ht="3" customHeight="1" x14ac:dyDescent="0.2"/>
    <row r="2" spans="2:10" s="117" customFormat="1" ht="25.5" x14ac:dyDescent="0.2">
      <c r="B2" s="118" t="s">
        <v>159</v>
      </c>
      <c r="C2" s="118" t="s">
        <v>160</v>
      </c>
      <c r="D2" s="119" t="s">
        <v>161</v>
      </c>
      <c r="E2" s="120" t="s">
        <v>6</v>
      </c>
      <c r="F2" s="121" t="s">
        <v>162</v>
      </c>
      <c r="G2" s="122" t="s">
        <v>163</v>
      </c>
      <c r="H2" s="122" t="s">
        <v>164</v>
      </c>
      <c r="I2" s="122" t="s">
        <v>165</v>
      </c>
      <c r="J2" s="122" t="s">
        <v>166</v>
      </c>
    </row>
    <row r="3" spans="2:10" s="117" customFormat="1" ht="38.25" x14ac:dyDescent="0.2">
      <c r="B3" s="136">
        <v>1</v>
      </c>
      <c r="C3" s="137" t="s">
        <v>167</v>
      </c>
      <c r="D3" s="138" t="s">
        <v>168</v>
      </c>
      <c r="E3" s="135">
        <v>18</v>
      </c>
      <c r="F3" s="134" t="s">
        <v>5</v>
      </c>
      <c r="G3" s="143"/>
      <c r="H3" s="144"/>
      <c r="I3" s="143">
        <f t="shared" ref="I3:I11" si="0">ROUND(E3*G3, 0)</f>
        <v>0</v>
      </c>
      <c r="J3" s="143">
        <f t="shared" ref="J3:J11" si="1">ROUND(E3*H3, 0)</f>
        <v>0</v>
      </c>
    </row>
    <row r="4" spans="2:10" s="117" customFormat="1" ht="51" x14ac:dyDescent="0.2">
      <c r="B4" s="133">
        <v>2</v>
      </c>
      <c r="C4" s="139" t="s">
        <v>169</v>
      </c>
      <c r="D4" s="134" t="s">
        <v>170</v>
      </c>
      <c r="E4" s="135">
        <v>18</v>
      </c>
      <c r="F4" s="134" t="s">
        <v>5</v>
      </c>
      <c r="G4" s="144"/>
      <c r="H4" s="144"/>
      <c r="I4" s="143">
        <f t="shared" si="0"/>
        <v>0</v>
      </c>
      <c r="J4" s="143">
        <f t="shared" si="1"/>
        <v>0</v>
      </c>
    </row>
    <row r="5" spans="2:10" ht="25.5" x14ac:dyDescent="0.2">
      <c r="B5" s="133">
        <v>3</v>
      </c>
      <c r="C5" s="139" t="s">
        <v>171</v>
      </c>
      <c r="D5" s="134" t="s">
        <v>172</v>
      </c>
      <c r="E5" s="135">
        <v>18</v>
      </c>
      <c r="F5" s="134" t="s">
        <v>5</v>
      </c>
      <c r="G5" s="144"/>
      <c r="H5" s="144"/>
      <c r="I5" s="143">
        <f t="shared" si="0"/>
        <v>0</v>
      </c>
      <c r="J5" s="143">
        <f t="shared" si="1"/>
        <v>0</v>
      </c>
    </row>
    <row r="6" spans="2:10" ht="76.5" x14ac:dyDescent="0.2">
      <c r="B6" s="133">
        <v>4</v>
      </c>
      <c r="C6" s="134" t="s">
        <v>173</v>
      </c>
      <c r="D6" s="134" t="s">
        <v>174</v>
      </c>
      <c r="E6" s="135">
        <v>1</v>
      </c>
      <c r="F6" s="134" t="s">
        <v>0</v>
      </c>
      <c r="G6" s="144"/>
      <c r="H6" s="144"/>
      <c r="I6" s="143">
        <f t="shared" si="0"/>
        <v>0</v>
      </c>
      <c r="J6" s="143">
        <f t="shared" si="1"/>
        <v>0</v>
      </c>
    </row>
    <row r="7" spans="2:10" ht="38.25" x14ac:dyDescent="0.2">
      <c r="B7" s="133">
        <v>5</v>
      </c>
      <c r="C7" s="134" t="s">
        <v>175</v>
      </c>
      <c r="D7" s="134" t="s">
        <v>176</v>
      </c>
      <c r="E7" s="135">
        <v>1</v>
      </c>
      <c r="F7" s="134" t="s">
        <v>0</v>
      </c>
      <c r="G7" s="144"/>
      <c r="H7" s="144"/>
      <c r="I7" s="143">
        <f t="shared" si="0"/>
        <v>0</v>
      </c>
      <c r="J7" s="143">
        <f t="shared" si="1"/>
        <v>0</v>
      </c>
    </row>
    <row r="8" spans="2:10" ht="38.25" x14ac:dyDescent="0.2">
      <c r="B8" s="133">
        <v>6</v>
      </c>
      <c r="C8" s="139" t="s">
        <v>177</v>
      </c>
      <c r="D8" s="134" t="s">
        <v>178</v>
      </c>
      <c r="E8" s="135">
        <v>1</v>
      </c>
      <c r="F8" s="134" t="s">
        <v>0</v>
      </c>
      <c r="G8" s="144"/>
      <c r="H8" s="144"/>
      <c r="I8" s="143">
        <f t="shared" si="0"/>
        <v>0</v>
      </c>
      <c r="J8" s="143">
        <f t="shared" si="1"/>
        <v>0</v>
      </c>
    </row>
    <row r="9" spans="2:10" ht="51" x14ac:dyDescent="0.2">
      <c r="B9" s="133">
        <v>7</v>
      </c>
      <c r="C9" s="139" t="s">
        <v>179</v>
      </c>
      <c r="D9" s="134" t="s">
        <v>180</v>
      </c>
      <c r="E9" s="135">
        <v>1</v>
      </c>
      <c r="F9" s="134" t="s">
        <v>0</v>
      </c>
      <c r="G9" s="144"/>
      <c r="H9" s="144"/>
      <c r="I9" s="143">
        <f t="shared" si="0"/>
        <v>0</v>
      </c>
      <c r="J9" s="143">
        <f t="shared" si="1"/>
        <v>0</v>
      </c>
    </row>
    <row r="10" spans="2:10" ht="25.5" x14ac:dyDescent="0.2">
      <c r="B10" s="133">
        <v>8</v>
      </c>
      <c r="C10" s="134" t="s">
        <v>181</v>
      </c>
      <c r="D10" s="134" t="s">
        <v>182</v>
      </c>
      <c r="E10" s="135">
        <v>1</v>
      </c>
      <c r="F10" s="134" t="s">
        <v>0</v>
      </c>
      <c r="G10" s="143"/>
      <c r="H10" s="144"/>
      <c r="I10" s="143">
        <f t="shared" si="0"/>
        <v>0</v>
      </c>
      <c r="J10" s="143">
        <f t="shared" si="1"/>
        <v>0</v>
      </c>
    </row>
    <row r="11" spans="2:10" ht="102" x14ac:dyDescent="0.2">
      <c r="B11" s="133">
        <v>9</v>
      </c>
      <c r="C11" s="134" t="s">
        <v>183</v>
      </c>
      <c r="D11" s="140" t="s">
        <v>184</v>
      </c>
      <c r="E11" s="135">
        <v>1</v>
      </c>
      <c r="F11" s="134" t="s">
        <v>185</v>
      </c>
      <c r="G11" s="143"/>
      <c r="H11" s="144"/>
      <c r="I11" s="143">
        <f t="shared" si="0"/>
        <v>0</v>
      </c>
      <c r="J11" s="143">
        <f t="shared" si="1"/>
        <v>0</v>
      </c>
    </row>
    <row r="12" spans="2:10" x14ac:dyDescent="0.2">
      <c r="G12" s="143"/>
      <c r="H12" s="143"/>
      <c r="I12" s="143"/>
      <c r="J12" s="143"/>
    </row>
    <row r="13" spans="2:10" s="117" customFormat="1" x14ac:dyDescent="0.2">
      <c r="B13" s="141"/>
      <c r="C13" s="141"/>
      <c r="D13" s="130" t="s">
        <v>199</v>
      </c>
      <c r="E13" s="142"/>
      <c r="F13" s="130"/>
      <c r="G13" s="147"/>
      <c r="H13" s="147"/>
      <c r="I13" s="147">
        <f>ROUND(SUM(I3:I12),0)</f>
        <v>0</v>
      </c>
      <c r="J13" s="147">
        <f>ROUND(SUM(J3:J12),0)</f>
        <v>0</v>
      </c>
    </row>
    <row r="14" spans="2:10" ht="3" customHeight="1" x14ac:dyDescent="0.2"/>
  </sheetData>
  <sheetProtection algorithmName="SHA-512" hashValue="BSVUk8RNX8IaDvmuuIPUez3lCfqT66rqG2siXiZuYfSFb2nXB+yaTmyErjFjz7PzLHlv1W6C+QbLsQa8GPmoUQ==" saltValue="DAbnrA6j2FfyWjHg3NxaxA==" spinCount="100000" sheet="1" objects="1" scenarios="1" selectLockedCells="1"/>
  <printOptions gridLines="1"/>
  <pageMargins left="0.39370078740157483" right="0.39370078740157483" top="0.98425196850393704" bottom="0.70866141732283472" header="0.39370078740157483" footer="0.43307086614173229"/>
  <pageSetup paperSize="9" scale="80" orientation="portrait" useFirstPageNumber="1" r:id="rId1"/>
  <headerFooter>
    <oddHeader>&amp;L&amp;"Times New Roman CE,Félkövér"Új gyalogos átkelőhely megvilágítása
2840 Oroszlány, Bánki Donát utca</oddHeader>
  </headerFooter>
  <ignoredErrors>
    <ignoredError sqref="C3:C5 C8: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Ajánlati lap</vt:lpstr>
      <vt:lpstr>Záradék</vt:lpstr>
      <vt:lpstr>Móricz_útép</vt:lpstr>
      <vt:lpstr>Móricz_közvil</vt:lpstr>
      <vt:lpstr>Bánki_útép</vt:lpstr>
      <vt:lpstr>Bánki_közvil</vt:lpstr>
      <vt:lpstr>'Ajánlati lap'!Nyomtatási_terület</vt:lpstr>
      <vt:lpstr>Bánki_közvil!Nyomtatási_terület</vt:lpstr>
      <vt:lpstr>Bánki_útép!Nyomtatási_terület</vt:lpstr>
      <vt:lpstr>Móricz_közvil!Nyomtatási_terület</vt:lpstr>
      <vt:lpstr>Móricz_útép!Nyomtatási_terület</vt:lpstr>
      <vt:lpstr>Záradék!Nyomtatási_terület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2026-03-31T13:09:13Z</cp:lastPrinted>
  <dcterms:created xsi:type="dcterms:W3CDTF">1999-08-04T11:20:06Z</dcterms:created>
  <dcterms:modified xsi:type="dcterms:W3CDTF">2026-04-01T08:20:09Z</dcterms:modified>
</cp:coreProperties>
</file>