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45" yWindow="465" windowWidth="2100" windowHeight="16440"/>
  </bookViews>
  <sheets>
    <sheet name="Összesítő" sheetId="4" r:id="rId1"/>
    <sheet name="1. Bontás" sheetId="1" r:id="rId2"/>
    <sheet name="2. Földmunka" sheetId="6" r:id="rId3"/>
    <sheet name="3. Burkolatalapok" sheetId="7" r:id="rId4"/>
    <sheet name="4. Aszfalt burkolatok" sheetId="8" r:id="rId5"/>
    <sheet name="5. Beton burkolatok" sheetId="9" r:id="rId6"/>
    <sheet name="6. Kőburkolatok" sheetId="10" r:id="rId7"/>
    <sheet name="7. Szegélyek" sheetId="11" r:id="rId8"/>
    <sheet name="8. Forgalomtechnika" sheetId="12" r:id="rId9"/>
    <sheet name="9. Közművek" sheetId="13" r:id="rId10"/>
    <sheet name="10. Növényzet" sheetId="14" r:id="rId11"/>
    <sheet name="11. Egyebek" sheetId="15" r:id="rId12"/>
  </sheets>
  <definedNames>
    <definedName name="_xlnm.Print_Area" localSheetId="1">'1. Bontás'!$A$1:$J$14</definedName>
    <definedName name="_xlnm.Print_Area" localSheetId="10">'10. Növényzet'!$A$1:$J$7</definedName>
    <definedName name="_xlnm.Print_Area" localSheetId="11">'11. Egyebek'!$A$1:$J$17</definedName>
    <definedName name="_xlnm.Print_Area" localSheetId="2">'2. Földmunka'!$A$1:$J$20</definedName>
    <definedName name="_xlnm.Print_Area" localSheetId="3">'3. Burkolatalapok'!$A$1:$J$9</definedName>
    <definedName name="_xlnm.Print_Area" localSheetId="4">'4. Aszfalt burkolatok'!$A$1:$J$9</definedName>
    <definedName name="_xlnm.Print_Area" localSheetId="5">'5. Beton burkolatok'!$A$1:$J$7</definedName>
    <definedName name="_xlnm.Print_Area" localSheetId="6">'6. Kőburkolatok'!$A$1:$J$8</definedName>
    <definedName name="_xlnm.Print_Area" localSheetId="7">'7. Szegélyek'!$A$1:$J$9</definedName>
    <definedName name="_xlnm.Print_Area" localSheetId="8">'8. Forgalomtechnika'!$A$1:$J$20</definedName>
    <definedName name="_xlnm.Print_Area" localSheetId="9">'9. Közművek'!$A$1:$J$12</definedName>
    <definedName name="_xlnm.Print_Area" localSheetId="0">Összesítő!$A$1:$I$49</definedName>
  </definedNames>
  <calcPr calcId="145621" concurrentCalc="0"/>
</workbook>
</file>

<file path=xl/calcChain.xml><?xml version="1.0" encoding="utf-8"?>
<calcChain xmlns="http://schemas.openxmlformats.org/spreadsheetml/2006/main">
  <c r="J5" i="15" l="1"/>
  <c r="J17" i="15"/>
  <c r="F25" i="4"/>
  <c r="G25" i="4"/>
  <c r="H25" i="4"/>
  <c r="H27" i="4"/>
  <c r="J12" i="12"/>
  <c r="J11" i="12"/>
  <c r="J10" i="12"/>
  <c r="J9" i="12"/>
  <c r="J11" i="13"/>
  <c r="J10" i="13"/>
  <c r="J5" i="13"/>
  <c r="J7" i="13"/>
  <c r="J6" i="13"/>
  <c r="J8" i="13"/>
  <c r="J9" i="13"/>
  <c r="J12" i="13"/>
  <c r="J7" i="12"/>
  <c r="J18" i="12"/>
  <c r="J16" i="12"/>
  <c r="J15" i="12"/>
  <c r="J8" i="12"/>
  <c r="J6" i="6"/>
  <c r="J17" i="12"/>
  <c r="J14" i="15"/>
  <c r="J5" i="14"/>
  <c r="J14" i="12"/>
  <c r="J13" i="12"/>
  <c r="J6" i="12"/>
  <c r="J5" i="12"/>
  <c r="J7" i="11"/>
  <c r="J6" i="11"/>
  <c r="J5" i="11"/>
  <c r="J7" i="8"/>
  <c r="J6" i="10"/>
  <c r="J5" i="10"/>
  <c r="J7" i="7"/>
  <c r="J16" i="6"/>
  <c r="J6" i="7"/>
  <c r="J10" i="6"/>
  <c r="J10" i="1"/>
  <c r="J9" i="1"/>
  <c r="J8" i="1"/>
  <c r="J7" i="1"/>
  <c r="J7" i="6"/>
  <c r="J8" i="6"/>
  <c r="J9" i="6"/>
  <c r="J11" i="6"/>
  <c r="J12" i="6"/>
  <c r="J13" i="6"/>
  <c r="J14" i="6"/>
  <c r="J15" i="6"/>
  <c r="J17" i="6"/>
  <c r="J18" i="6"/>
  <c r="J5" i="6"/>
  <c r="J20" i="6"/>
  <c r="F16" i="4"/>
  <c r="J7" i="15"/>
  <c r="J6" i="15"/>
  <c r="J8" i="15"/>
  <c r="J9" i="15"/>
  <c r="J10" i="15"/>
  <c r="J11" i="15"/>
  <c r="J12" i="15"/>
  <c r="J13" i="15"/>
  <c r="J15" i="15"/>
  <c r="F23" i="4"/>
  <c r="J6" i="8"/>
  <c r="J5" i="8"/>
  <c r="J9" i="8"/>
  <c r="F18" i="4"/>
  <c r="J5" i="1"/>
  <c r="J6" i="1"/>
  <c r="J11" i="1"/>
  <c r="J12" i="1"/>
  <c r="J14" i="1"/>
  <c r="F15" i="4"/>
  <c r="J5" i="7"/>
  <c r="J9" i="7"/>
  <c r="F17" i="4"/>
  <c r="J8" i="10"/>
  <c r="F20" i="4"/>
  <c r="J9" i="11"/>
  <c r="F21" i="4"/>
  <c r="J20" i="12"/>
  <c r="F22" i="4"/>
  <c r="J7" i="14"/>
  <c r="F24" i="4"/>
  <c r="J7" i="9"/>
  <c r="F19" i="4"/>
  <c r="F27" i="4"/>
  <c r="G18" i="4"/>
  <c r="G16" i="4"/>
  <c r="G23" i="4"/>
  <c r="G15" i="4"/>
  <c r="G17" i="4"/>
  <c r="G20" i="4"/>
  <c r="G21" i="4"/>
  <c r="G22" i="4"/>
  <c r="G24" i="4"/>
  <c r="G19" i="4"/>
  <c r="G27" i="4"/>
  <c r="H18" i="4"/>
  <c r="H16" i="4"/>
  <c r="H23" i="4"/>
  <c r="H15" i="4"/>
  <c r="H17" i="4"/>
  <c r="H20" i="4"/>
  <c r="H21" i="4"/>
  <c r="H22" i="4"/>
  <c r="H24" i="4"/>
  <c r="H19" i="4"/>
  <c r="A6" i="15"/>
  <c r="A7" i="15"/>
</calcChain>
</file>

<file path=xl/sharedStrings.xml><?xml version="1.0" encoding="utf-8"?>
<sst xmlns="http://schemas.openxmlformats.org/spreadsheetml/2006/main" count="281" uniqueCount="119">
  <si>
    <t>1. Bontási munkák</t>
  </si>
  <si>
    <t>mennyiség</t>
  </si>
  <si>
    <t>egység</t>
  </si>
  <si>
    <t>összesen</t>
  </si>
  <si>
    <t>m3</t>
  </si>
  <si>
    <t>sorszám</t>
  </si>
  <si>
    <t>tétel megnevezése</t>
  </si>
  <si>
    <t>azonosító</t>
  </si>
  <si>
    <t>m</t>
  </si>
  <si>
    <t>m2</t>
  </si>
  <si>
    <t>Bontási munkák ÖSSZESEN:</t>
  </si>
  <si>
    <t>Munkaszám:</t>
  </si>
  <si>
    <t>Munka megnevezése:</t>
  </si>
  <si>
    <t>Megbízó:</t>
  </si>
  <si>
    <t>2. Földmunkák</t>
  </si>
  <si>
    <t>Anyag</t>
  </si>
  <si>
    <t>Díj</t>
  </si>
  <si>
    <t>Anyag+Díj</t>
  </si>
  <si>
    <t>3. Burkolatalapok</t>
  </si>
  <si>
    <t>4. Aszfalt burkolatok</t>
  </si>
  <si>
    <t>5. Beton burkolatok</t>
  </si>
  <si>
    <t>6. Kőburkolatok</t>
  </si>
  <si>
    <t>7. Szegélyek</t>
  </si>
  <si>
    <t>8. Forgalomtechnika, úttartozékok</t>
  </si>
  <si>
    <t>Összesen:</t>
  </si>
  <si>
    <t>Földmunkák ÖSSZESEN:</t>
  </si>
  <si>
    <t>Pályaszerkezeti rétegek bontás előtti átvágása aszfaltfűrésszel</t>
  </si>
  <si>
    <t>Földkitermelés bevágásban vagy anyagnyerő helyen és töltés vagy depónia készítés, tömörítés nélkül, gépi erővel, 18%-os terephajlásig, I-IV. oszt. talajban, szállítással 50,0 m-ig</t>
  </si>
  <si>
    <t>Fejtett föld felrakása szállítóeszközre, géppel, I-IV. oszt. talaj</t>
  </si>
  <si>
    <t>Földmű vízszintes felületének rendezése a felesleges föld elterítésével, tömörítés nélkül, gépi erővel, kiegészítő kézi munkával, 16%-os terephajlásig, 20 cm vastagságban, I-IV. oszt. talajban</t>
  </si>
  <si>
    <t>Tömörítés bármely tömörítési osztályban, gépi erővel, nagy felületen, tömörségi fok: 95%</t>
  </si>
  <si>
    <t>Tükör készítés tömörítés nélkül, gépi erővel, kiegészítő kézi munkával, sík felületen, I-IV. oszt. talajban</t>
  </si>
  <si>
    <t>Simító hengerlés a földmű (tükör és padka) felületén, gépi erővel, 3,0 m-nél nagyobb szélességben</t>
  </si>
  <si>
    <t>Burkolatalapok ÖSSZESEN:</t>
  </si>
  <si>
    <t>10. Növényzet</t>
  </si>
  <si>
    <t>Aszfalt burkolatok ÖSSZESEN:</t>
  </si>
  <si>
    <t>Beton burkolatok ÖSSZESEN:</t>
  </si>
  <si>
    <t>Kőburkolatok ÖSSZESEN:</t>
  </si>
  <si>
    <t>Szegélyek ÖSSZESEN:</t>
  </si>
  <si>
    <t>Forgalomtechnika, úttartozékok ÖSSZESEN:</t>
  </si>
  <si>
    <t>11. Egyebek</t>
  </si>
  <si>
    <t>Közművek ÖSSZESEN:</t>
  </si>
  <si>
    <t>Növényzet ÖSSZESEN:</t>
  </si>
  <si>
    <t>Egyebek ÖSSZESEN:</t>
  </si>
  <si>
    <t>Közúti hídprovizórium gépjármű forgalomra</t>
  </si>
  <si>
    <t>Közúti hídprovizórium gyalogos forgalomra</t>
  </si>
  <si>
    <t>Biztonsági védőkorlát építése és bontása, éjszakai kivilágítással</t>
  </si>
  <si>
    <t>db</t>
  </si>
  <si>
    <t>Talajcsere, talajjavítás TARTALÉKKERET</t>
  </si>
  <si>
    <t>9012 Győr, Vadvirág u. 21.</t>
  </si>
  <si>
    <t>Folyamatos szemeloszlású zúzottkő alap FZKA 0/32</t>
  </si>
  <si>
    <t>9. Közművek</t>
  </si>
  <si>
    <t>Nincsenek.</t>
  </si>
  <si>
    <t>Ideiglenes forgalomkorlátozási terv készítése, jóváhagyatása</t>
  </si>
  <si>
    <t>Ideiglenes forgalomkorlátozás megvalósítása</t>
  </si>
  <si>
    <t>Munkaterületet jelző tábla (projekt-tábla) elhelyezése</t>
  </si>
  <si>
    <t>Tervezett létesítmények geodéziai kitűzése, munkaterület folyamatos geodéziai rendezése</t>
  </si>
  <si>
    <t>Ideiglenes építmények, felvonulási létesítmények, ideiglenes helyi depóniahelyek kialakítása</t>
  </si>
  <si>
    <t>Tömörség- és teherbírás (E2) mérések</t>
  </si>
  <si>
    <t>Megvalósulási terv készítése, dokumentálása a szükséges példányszámban</t>
  </si>
  <si>
    <t>Közmű feltárása kézi erővel TARTALÉKKERET</t>
  </si>
  <si>
    <t>átalány</t>
  </si>
  <si>
    <t>A költségvetési kiírás tételein kívüli egyéb, a hatósági engedélyekben és a kezelői nyilatkozatokban, illetve más kapcsolódó iratokban tett előírások teljesítéséhez szükséges keretösszeg</t>
  </si>
  <si>
    <t>-</t>
  </si>
  <si>
    <t>egységár</t>
  </si>
  <si>
    <t>HW-Civil Építőipari Tervező és Szolgáltató Kft.</t>
  </si>
  <si>
    <t>Bontott anyagok felrakása szállítóeszközre, géppel</t>
  </si>
  <si>
    <t>Fejtett föld szállítása depónia helyre, lerakóhelyi díjjal</t>
  </si>
  <si>
    <t>Bontott anyagok elszállítása depóniahelyre, lerakóhelyi díjjal</t>
  </si>
  <si>
    <t>Hengerelt aszfalt kopóréteg készítése az alatta levő réteg felületének előzetes letakarításával és bitumenemulziós lepermetezésével, AC jelű keverékkel, 5 cm vastagságban, AC 11 kopó jelű keverék</t>
  </si>
  <si>
    <t>Közmű szakfelügyeletek</t>
  </si>
  <si>
    <t>Padkaépítés 10 cm vastagságban, M22 mészkőmurvából, tömörítés simító hengerezéssel</t>
  </si>
  <si>
    <t>HW-076-01</t>
  </si>
  <si>
    <t>Oroszlány Város Önkormányzata - 2840 Oroszlány, Rákóczi Ferenc út 78.</t>
  </si>
  <si>
    <t xml:space="preserve">A költségvetési kiírás mindegyik tétele egy komplett szolgáltatásnak felel meg, ezért benne foglaltatnak a szállítási költségek, építési munkák, szerelési munkák, építési segédeszközök, szerelési segédeszközök, akkor is ha ezek az egyes tételekben nincsenek külön kimutatva. A költségvetési kiírás a kiviteli tervek alapján készült, és azokkal együtt, illetve az esetleges utólagos pontosításokkal érvényes. A költségvetési kiírás és a tervek között jelentkező esetleges eltérések esetén a tervek a mérvadóak. A mennyiségek előirányzatok, azokat Vállalkozó ellenőrizni, pontosítani köteles, meghatározása Vállakozó kockázatát képezi. Az esetlegesen kimaradt tételek nem mentesítik a Vállakozót a terv szerinti megoldás szakszerű kivitelezésétől és annak megfelelő minőség-, ár-, illetve határidő vállalás betartása alól.   </t>
  </si>
  <si>
    <t>Alapréteg bontása</t>
  </si>
  <si>
    <t>Ágyazati réteg bontása</t>
  </si>
  <si>
    <t>Aszfalt útburkolat és kötőréteg bontása</t>
  </si>
  <si>
    <t>Fejtett föld szállítása anyagnyerő helyről</t>
  </si>
  <si>
    <t>CKt alapréteg készítése</t>
  </si>
  <si>
    <t>Talajjavító réteg készítése, homokos kavics</t>
  </si>
  <si>
    <t>Térkő burkolat készítése 3 cm 0/5 homokágyazatra rakva, 6 cm vastag szürke térkő, kapcsolódási osztály: A, fektetési mintázat: F</t>
  </si>
  <si>
    <t>Térkő burkolat készítése 3 cm 0/5 homokágyazatra rakva, 10 cm vastag szürke térkő, kapcsolódási osztály: A, fektetési mintázat: F</t>
  </si>
  <si>
    <t>Aszfalterősítő rács beépítése, min. 150/150 kN/m</t>
  </si>
  <si>
    <t>Kiemelt szegély építése betongerendával együtt</t>
  </si>
  <si>
    <t>Kerti szegély építése betongerendával együtt</t>
  </si>
  <si>
    <t>Burkolati jel készítése géppel, sárga színű, tartós kivitelben</t>
  </si>
  <si>
    <t>Burkolati jel készítése géppel, fehér színű, tartós kivitelben</t>
  </si>
  <si>
    <t>Közúti jelzőtáblák oszlopainak elhelyezése</t>
  </si>
  <si>
    <t>Víznyelő akna építése (összevont tétel, tartalmazza az összes szükséges segédanyagot, munkanemet, szállítást, stb.)</t>
  </si>
  <si>
    <t>Humuszterítés és füvesítés</t>
  </si>
  <si>
    <t>Aszfalt burkolat marása 5 cm vastagságban</t>
  </si>
  <si>
    <t>Fa kivágása, tuskóirtással</t>
  </si>
  <si>
    <t>Humuszleszedés 40 cm vastagságban</t>
  </si>
  <si>
    <t>Hengerelt aszfalt kötőréteg készítése az alatta levő réteg felületének előzetes letakarításával és bitumenemulziós lepermetezésével, AC jelű keverékkel, 9 cm vastagságban, AC 22 kötő jelű keverék</t>
  </si>
  <si>
    <t>Süllyesztett szegély építése betongerendával együtt</t>
  </si>
  <si>
    <t>Burkolati jel készítése kézzel, fehér színű, tartós kivitelben</t>
  </si>
  <si>
    <t>Közúti jelzőtáblák áthelyezése oszloppal együtt</t>
  </si>
  <si>
    <t>Buszváró épület áthelyezése ALMA-REND Velence típus, az összes szükséges segédanyaggal és munkanemmel, szállítási és egyéb költségekkel</t>
  </si>
  <si>
    <t>Buszváró épület elhelyezése, ALMA-REND Velence típus, az összes szükséges segédanyaggal és munkanemmel, szállítási és egyéb költségekkel</t>
  </si>
  <si>
    <t>DN200 KG-PVC (összevont tétel, tartalmazza az összes szükséges segédanyagot, munkanemet, szállítást, stb.)</t>
  </si>
  <si>
    <t>DN200 KG-PVC cső körülbetonozása</t>
  </si>
  <si>
    <t>DN200 KG-PVC cső csatlakoztatása meglévő árokba, kitorkollófej beépítésével</t>
  </si>
  <si>
    <t>Gyalogos korlát építése</t>
  </si>
  <si>
    <t>Közúti jelzőtáblák felszerelése oszlopra, 2-2 bilincskészlettel, fényvisszaverő tábla DG fóliával</t>
  </si>
  <si>
    <t>Burkolati jel készítése kézzel, sárga színű, tartós kivitelben</t>
  </si>
  <si>
    <t>CKt alapréteg készítése (autóbusz megállóhely)</t>
  </si>
  <si>
    <t>"K" ÉDV Zrt. EDV-9149-5/2016 iktatószámú nyilatkozata szerint a megállóhely alatt húzódó NA150 KM-PVC ivóvízvezeték védőcsőbe helyezésének megrendelése a szolgáltatótól</t>
  </si>
  <si>
    <t>"K" ÉDV Zrt. EDV-9149-5/2016 iktatószámú nyilatkozata szerint a a burkoolatszélesítés nyomvonalába eső tolózár és vízbekötési akna süllyesztése az út szintjére, és teherbíróvá tétele</t>
  </si>
  <si>
    <t>Technológiai utasítás, minősítési és mintavételi terv készítése, minősítési és mintavételi dokumentáció elkészítése laborvizsgálatokkal, közvilágítás megfelelőségének igazolása</t>
  </si>
  <si>
    <t>fm</t>
  </si>
  <si>
    <t>Burkolati jel készítése géppel, sárga színű, oldószeres kivitelben</t>
  </si>
  <si>
    <t>Burkolati jel készítése géppel, fehér színű, oldószeres kivitelben</t>
  </si>
  <si>
    <t>Burkolati jel készítése kézzel, sárga színű, oldószeres kivitelben</t>
  </si>
  <si>
    <t>Burkolati jel készítése kézzel, fehér színű, oldószeres kivitelben</t>
  </si>
  <si>
    <t>KÖLTSÉGVETÉS ÖSSZESÍTŐ 2018.03.01.</t>
  </si>
  <si>
    <t>Oroszlány, Táncsics Mihály úti meglévő autóbusz megállóhely átépítése</t>
  </si>
  <si>
    <t>27% ÁFA</t>
  </si>
  <si>
    <t>Összesen (Bruttó)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</si>
</sst>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164" formatCode="_-* #,##0.00\ [$Ft-40E]_-;\-* #,##0.00\ [$Ft-40E]_-;_-* &quot;-&quot;??\ [$Ft-40E]_-;_-@_-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8" x14ac:knownFonts="1">
    <font>
      <sz val="10"/>
      <name val="Arial CE"/>
    </font>
    <font>
      <sz val="8"/>
      <name val="Arial CE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Arial CE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3" fontId="2" fillId="0" borderId="2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3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horizontal="right" vertical="center"/>
    </xf>
    <xf numFmtId="0" fontId="3" fillId="0" borderId="2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left" vertical="center" wrapText="1"/>
    </xf>
    <xf numFmtId="165" fontId="3" fillId="0" borderId="2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</xf>
    <xf numFmtId="165" fontId="6" fillId="0" borderId="0" xfId="0" applyNumberFormat="1" applyFont="1" applyAlignment="1" applyProtection="1">
      <alignment horizontal="center" vertical="center"/>
    </xf>
    <xf numFmtId="165" fontId="7" fillId="0" borderId="0" xfId="0" applyNumberFormat="1" applyFont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I41"/>
  <sheetViews>
    <sheetView tabSelected="1" zoomScale="150" zoomScaleNormal="150" workbookViewId="0">
      <selection activeCell="H15" sqref="H15"/>
    </sheetView>
  </sheetViews>
  <sheetFormatPr defaultColWidth="11.42578125" defaultRowHeight="12.75" x14ac:dyDescent="0.2"/>
  <cols>
    <col min="1" max="2" width="11.42578125" style="6" customWidth="1"/>
    <col min="3" max="3" width="9.85546875" style="6" bestFit="1" customWidth="1"/>
    <col min="4" max="5" width="11.42578125" style="6"/>
    <col min="6" max="7" width="15.7109375" style="6" customWidth="1"/>
    <col min="8" max="8" width="17" style="6" customWidth="1"/>
    <col min="9" max="16384" width="11.42578125" style="6"/>
  </cols>
  <sheetData>
    <row r="1" spans="1:9" x14ac:dyDescent="0.2">
      <c r="A1" s="3" t="s">
        <v>65</v>
      </c>
    </row>
    <row r="2" spans="1:9" x14ac:dyDescent="0.2">
      <c r="A2" s="3" t="s">
        <v>49</v>
      </c>
    </row>
    <row r="3" spans="1:9" x14ac:dyDescent="0.2">
      <c r="A3" s="3"/>
    </row>
    <row r="4" spans="1:9" x14ac:dyDescent="0.2">
      <c r="A4" s="3"/>
    </row>
    <row r="5" spans="1:9" x14ac:dyDescent="0.2">
      <c r="A5" s="6" t="s">
        <v>11</v>
      </c>
      <c r="C5" s="52" t="s">
        <v>72</v>
      </c>
    </row>
    <row r="6" spans="1:9" x14ac:dyDescent="0.2">
      <c r="A6" s="6" t="s">
        <v>13</v>
      </c>
      <c r="C6" s="3" t="s">
        <v>73</v>
      </c>
    </row>
    <row r="7" spans="1:9" x14ac:dyDescent="0.2">
      <c r="A7" s="6" t="s">
        <v>12</v>
      </c>
      <c r="C7" s="3" t="s">
        <v>116</v>
      </c>
    </row>
    <row r="8" spans="1:9" x14ac:dyDescent="0.2">
      <c r="C8" s="3"/>
    </row>
    <row r="10" spans="1:9" x14ac:dyDescent="0.2">
      <c r="A10" s="59" t="s">
        <v>115</v>
      </c>
      <c r="B10" s="59"/>
      <c r="C10" s="59"/>
      <c r="D10" s="59"/>
      <c r="E10" s="59"/>
      <c r="F10" s="59"/>
      <c r="G10" s="59"/>
      <c r="H10" s="59"/>
      <c r="I10" s="59"/>
    </row>
    <row r="11" spans="1:9" x14ac:dyDescent="0.2">
      <c r="A11" s="59"/>
      <c r="B11" s="59"/>
      <c r="C11" s="59"/>
      <c r="D11" s="59"/>
      <c r="E11" s="59"/>
      <c r="F11" s="59"/>
      <c r="G11" s="59"/>
      <c r="H11" s="59"/>
      <c r="I11" s="3"/>
    </row>
    <row r="13" spans="1:9" x14ac:dyDescent="0.2">
      <c r="D13" s="5" t="s">
        <v>15</v>
      </c>
      <c r="E13" s="5" t="s">
        <v>16</v>
      </c>
      <c r="F13" s="5" t="s">
        <v>17</v>
      </c>
      <c r="G13" s="5" t="s">
        <v>117</v>
      </c>
      <c r="H13" s="5" t="s">
        <v>118</v>
      </c>
    </row>
    <row r="14" spans="1:9" x14ac:dyDescent="0.2">
      <c r="D14" s="5"/>
      <c r="E14" s="5"/>
      <c r="F14" s="5"/>
      <c r="G14" s="5"/>
      <c r="H14" s="5"/>
    </row>
    <row r="15" spans="1:9" x14ac:dyDescent="0.2">
      <c r="A15" s="6" t="s">
        <v>0</v>
      </c>
      <c r="D15" s="11" t="s">
        <v>63</v>
      </c>
      <c r="E15" s="11" t="s">
        <v>63</v>
      </c>
      <c r="F15" s="69">
        <f>'1. Bontás'!J14</f>
        <v>0</v>
      </c>
      <c r="G15" s="69">
        <f>F15*0.27</f>
        <v>0</v>
      </c>
      <c r="H15" s="69">
        <f>F15+G15</f>
        <v>0</v>
      </c>
      <c r="I15" s="58"/>
    </row>
    <row r="16" spans="1:9" x14ac:dyDescent="0.2">
      <c r="A16" s="6" t="s">
        <v>14</v>
      </c>
      <c r="D16" s="11" t="s">
        <v>63</v>
      </c>
      <c r="E16" s="11" t="s">
        <v>63</v>
      </c>
      <c r="F16" s="69">
        <f>'2. Földmunka'!J20</f>
        <v>0</v>
      </c>
      <c r="G16" s="69">
        <f t="shared" ref="G16:G25" si="0">F16*0.27</f>
        <v>0</v>
      </c>
      <c r="H16" s="69">
        <f t="shared" ref="H16:H24" si="1">F16+G16</f>
        <v>0</v>
      </c>
      <c r="I16" s="58"/>
    </row>
    <row r="17" spans="1:9" x14ac:dyDescent="0.2">
      <c r="A17" s="6" t="s">
        <v>18</v>
      </c>
      <c r="D17" s="11" t="s">
        <v>63</v>
      </c>
      <c r="E17" s="11" t="s">
        <v>63</v>
      </c>
      <c r="F17" s="69">
        <f>'3. Burkolatalapok'!J9</f>
        <v>0</v>
      </c>
      <c r="G17" s="69">
        <f t="shared" si="0"/>
        <v>0</v>
      </c>
      <c r="H17" s="69">
        <f t="shared" si="1"/>
        <v>0</v>
      </c>
      <c r="I17" s="58"/>
    </row>
    <row r="18" spans="1:9" x14ac:dyDescent="0.2">
      <c r="A18" s="6" t="s">
        <v>19</v>
      </c>
      <c r="D18" s="11" t="s">
        <v>63</v>
      </c>
      <c r="E18" s="11" t="s">
        <v>63</v>
      </c>
      <c r="F18" s="69">
        <f>'4. Aszfalt burkolatok'!J9</f>
        <v>0</v>
      </c>
      <c r="G18" s="69">
        <f t="shared" si="0"/>
        <v>0</v>
      </c>
      <c r="H18" s="69">
        <f t="shared" si="1"/>
        <v>0</v>
      </c>
      <c r="I18" s="58"/>
    </row>
    <row r="19" spans="1:9" x14ac:dyDescent="0.2">
      <c r="A19" s="6" t="s">
        <v>20</v>
      </c>
      <c r="D19" s="11" t="s">
        <v>63</v>
      </c>
      <c r="E19" s="11" t="s">
        <v>63</v>
      </c>
      <c r="F19" s="69">
        <f>'5. Beton burkolatok'!J7</f>
        <v>0</v>
      </c>
      <c r="G19" s="69">
        <f t="shared" si="0"/>
        <v>0</v>
      </c>
      <c r="H19" s="69">
        <f t="shared" si="1"/>
        <v>0</v>
      </c>
      <c r="I19" s="58"/>
    </row>
    <row r="20" spans="1:9" x14ac:dyDescent="0.2">
      <c r="A20" s="6" t="s">
        <v>21</v>
      </c>
      <c r="D20" s="11" t="s">
        <v>63</v>
      </c>
      <c r="E20" s="11" t="s">
        <v>63</v>
      </c>
      <c r="F20" s="69">
        <f>'6. Kőburkolatok'!J8</f>
        <v>0</v>
      </c>
      <c r="G20" s="69">
        <f t="shared" si="0"/>
        <v>0</v>
      </c>
      <c r="H20" s="69">
        <f t="shared" si="1"/>
        <v>0</v>
      </c>
      <c r="I20" s="58"/>
    </row>
    <row r="21" spans="1:9" x14ac:dyDescent="0.2">
      <c r="A21" s="6" t="s">
        <v>22</v>
      </c>
      <c r="D21" s="11" t="s">
        <v>63</v>
      </c>
      <c r="E21" s="11" t="s">
        <v>63</v>
      </c>
      <c r="F21" s="69">
        <f>'7. Szegélyek'!J9</f>
        <v>0</v>
      </c>
      <c r="G21" s="69">
        <f t="shared" si="0"/>
        <v>0</v>
      </c>
      <c r="H21" s="69">
        <f t="shared" si="1"/>
        <v>0</v>
      </c>
      <c r="I21" s="58"/>
    </row>
    <row r="22" spans="1:9" x14ac:dyDescent="0.2">
      <c r="A22" s="6" t="s">
        <v>23</v>
      </c>
      <c r="D22" s="11" t="s">
        <v>63</v>
      </c>
      <c r="E22" s="11" t="s">
        <v>63</v>
      </c>
      <c r="F22" s="69">
        <f>'8. Forgalomtechnika'!J20</f>
        <v>0</v>
      </c>
      <c r="G22" s="69">
        <f t="shared" si="0"/>
        <v>0</v>
      </c>
      <c r="H22" s="69">
        <f t="shared" si="1"/>
        <v>0</v>
      </c>
      <c r="I22" s="58"/>
    </row>
    <row r="23" spans="1:9" x14ac:dyDescent="0.2">
      <c r="A23" s="6" t="s">
        <v>51</v>
      </c>
      <c r="D23" s="11" t="s">
        <v>63</v>
      </c>
      <c r="E23" s="11" t="s">
        <v>63</v>
      </c>
      <c r="F23" s="69">
        <f>'9. Közművek'!J12</f>
        <v>0</v>
      </c>
      <c r="G23" s="69">
        <f t="shared" si="0"/>
        <v>0</v>
      </c>
      <c r="H23" s="69">
        <f>F23+G23</f>
        <v>0</v>
      </c>
      <c r="I23" s="58"/>
    </row>
    <row r="24" spans="1:9" x14ac:dyDescent="0.2">
      <c r="A24" s="6" t="s">
        <v>34</v>
      </c>
      <c r="D24" s="11" t="s">
        <v>63</v>
      </c>
      <c r="E24" s="11" t="s">
        <v>63</v>
      </c>
      <c r="F24" s="69">
        <f>'10. Növényzet'!J7</f>
        <v>0</v>
      </c>
      <c r="G24" s="69">
        <f t="shared" si="0"/>
        <v>0</v>
      </c>
      <c r="H24" s="69">
        <f t="shared" si="1"/>
        <v>0</v>
      </c>
      <c r="I24" s="58"/>
    </row>
    <row r="25" spans="1:9" x14ac:dyDescent="0.2">
      <c r="A25" s="6" t="s">
        <v>40</v>
      </c>
      <c r="D25" s="11" t="s">
        <v>63</v>
      </c>
      <c r="E25" s="11" t="s">
        <v>63</v>
      </c>
      <c r="F25" s="69">
        <f>'11. Egyebek'!J17</f>
        <v>0</v>
      </c>
      <c r="G25" s="69">
        <f t="shared" si="0"/>
        <v>0</v>
      </c>
      <c r="H25" s="69">
        <f>F25+G25</f>
        <v>0</v>
      </c>
      <c r="I25" s="58"/>
    </row>
    <row r="26" spans="1:9" x14ac:dyDescent="0.2">
      <c r="D26" s="11"/>
      <c r="E26" s="11"/>
      <c r="F26" s="69"/>
      <c r="G26" s="69"/>
      <c r="H26" s="69"/>
      <c r="I26" s="58"/>
    </row>
    <row r="27" spans="1:9" ht="15" x14ac:dyDescent="0.2">
      <c r="A27" s="6" t="s">
        <v>24</v>
      </c>
      <c r="D27" s="11"/>
      <c r="E27" s="11"/>
      <c r="F27" s="70">
        <f>SUM(F15:F25)</f>
        <v>0</v>
      </c>
      <c r="G27" s="70">
        <f>SUM(G15:G25)</f>
        <v>0</v>
      </c>
      <c r="H27" s="71">
        <f>SUM(H15:H25)</f>
        <v>0</v>
      </c>
      <c r="I27" s="58"/>
    </row>
    <row r="28" spans="1:9" x14ac:dyDescent="0.2">
      <c r="D28" s="5"/>
      <c r="E28" s="5"/>
      <c r="F28" s="5"/>
      <c r="G28" s="5"/>
      <c r="H28" s="5"/>
    </row>
    <row r="29" spans="1:9" ht="99" customHeight="1" x14ac:dyDescent="0.2">
      <c r="A29" s="62" t="s">
        <v>74</v>
      </c>
      <c r="B29" s="62"/>
      <c r="C29" s="62"/>
      <c r="D29" s="62"/>
      <c r="E29" s="62"/>
      <c r="F29" s="62"/>
      <c r="G29" s="62"/>
      <c r="H29" s="62"/>
      <c r="I29" s="54"/>
    </row>
    <row r="30" spans="1:9" x14ac:dyDescent="0.2">
      <c r="D30" s="5"/>
      <c r="E30" s="5"/>
      <c r="F30" s="5"/>
      <c r="G30" s="5"/>
      <c r="H30" s="5"/>
    </row>
    <row r="31" spans="1:9" ht="54" customHeight="1" x14ac:dyDescent="0.2">
      <c r="A31" s="60"/>
      <c r="B31" s="61"/>
      <c r="C31" s="61"/>
      <c r="D31" s="61"/>
      <c r="E31" s="61"/>
      <c r="F31" s="61"/>
      <c r="G31" s="61"/>
      <c r="H31" s="61"/>
      <c r="I31" s="61"/>
    </row>
    <row r="32" spans="1:9" x14ac:dyDescent="0.2">
      <c r="D32" s="5"/>
      <c r="E32" s="5"/>
      <c r="F32" s="5"/>
      <c r="G32" s="5"/>
      <c r="H32" s="5"/>
    </row>
    <row r="33" spans="4:8" s="57" customFormat="1" x14ac:dyDescent="0.2">
      <c r="D33" s="55"/>
      <c r="E33" s="55"/>
      <c r="F33" s="56"/>
      <c r="G33" s="55"/>
      <c r="H33" s="55"/>
    </row>
    <row r="34" spans="4:8" s="57" customFormat="1" x14ac:dyDescent="0.2">
      <c r="D34" s="55"/>
      <c r="E34" s="55"/>
      <c r="F34" s="56"/>
      <c r="G34" s="55"/>
      <c r="H34" s="55"/>
    </row>
    <row r="35" spans="4:8" s="57" customFormat="1" x14ac:dyDescent="0.2"/>
    <row r="36" spans="4:8" s="57" customFormat="1" x14ac:dyDescent="0.2"/>
    <row r="37" spans="4:8" s="57" customFormat="1" x14ac:dyDescent="0.2"/>
    <row r="38" spans="4:8" s="57" customFormat="1" x14ac:dyDescent="0.2"/>
    <row r="39" spans="4:8" s="57" customFormat="1" x14ac:dyDescent="0.2"/>
    <row r="40" spans="4:8" s="57" customFormat="1" x14ac:dyDescent="0.2"/>
    <row r="41" spans="4:8" s="57" customFormat="1" x14ac:dyDescent="0.2"/>
  </sheetData>
  <sheetProtection password="CB9F" sheet="1" objects="1" scenarios="1" selectLockedCells="1"/>
  <mergeCells count="4">
    <mergeCell ref="A10:I10"/>
    <mergeCell ref="A31:I31"/>
    <mergeCell ref="A29:H29"/>
    <mergeCell ref="A11:H11"/>
  </mergeCells>
  <phoneticPr fontId="1" type="noConversion"/>
  <pageMargins left="0.75000000000000011" right="0.75000000000000011" top="1" bottom="1" header="0.5" footer="0.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pageSetUpPr fitToPage="1"/>
  </sheetPr>
  <dimension ref="A1:J12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51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x14ac:dyDescent="0.2">
      <c r="A5" s="12">
        <v>1</v>
      </c>
      <c r="B5" s="12"/>
      <c r="C5" s="13" t="s">
        <v>70</v>
      </c>
      <c r="D5" s="14">
        <v>1</v>
      </c>
      <c r="E5" s="15" t="s">
        <v>61</v>
      </c>
      <c r="F5" s="65"/>
      <c r="G5" s="16"/>
      <c r="H5" s="17"/>
      <c r="I5" s="17"/>
      <c r="J5" s="66">
        <f t="shared" ref="J5:J11" si="0">D5*F5</f>
        <v>0</v>
      </c>
    </row>
    <row r="6" spans="1:10" ht="38.25" x14ac:dyDescent="0.2">
      <c r="A6" s="12">
        <v>2</v>
      </c>
      <c r="B6" s="12"/>
      <c r="C6" s="13" t="s">
        <v>89</v>
      </c>
      <c r="D6" s="14">
        <v>2</v>
      </c>
      <c r="E6" s="15" t="s">
        <v>47</v>
      </c>
      <c r="F6" s="65"/>
      <c r="G6" s="16"/>
      <c r="H6" s="17"/>
      <c r="I6" s="17"/>
      <c r="J6" s="66">
        <f t="shared" si="0"/>
        <v>0</v>
      </c>
    </row>
    <row r="7" spans="1:10" ht="25.5" x14ac:dyDescent="0.2">
      <c r="A7" s="12">
        <v>3</v>
      </c>
      <c r="B7" s="12"/>
      <c r="C7" s="13" t="s">
        <v>100</v>
      </c>
      <c r="D7" s="14">
        <v>14</v>
      </c>
      <c r="E7" s="15" t="s">
        <v>8</v>
      </c>
      <c r="F7" s="65"/>
      <c r="G7" s="16"/>
      <c r="H7" s="17"/>
      <c r="I7" s="17"/>
      <c r="J7" s="66">
        <f t="shared" si="0"/>
        <v>0</v>
      </c>
    </row>
    <row r="8" spans="1:10" x14ac:dyDescent="0.2">
      <c r="A8" s="12">
        <v>4</v>
      </c>
      <c r="B8" s="12"/>
      <c r="C8" s="13" t="s">
        <v>101</v>
      </c>
      <c r="D8" s="14">
        <v>7</v>
      </c>
      <c r="E8" s="15" t="s">
        <v>8</v>
      </c>
      <c r="F8" s="65"/>
      <c r="G8" s="16"/>
      <c r="H8" s="17"/>
      <c r="I8" s="17"/>
      <c r="J8" s="66">
        <f t="shared" si="0"/>
        <v>0</v>
      </c>
    </row>
    <row r="9" spans="1:10" ht="25.5" x14ac:dyDescent="0.2">
      <c r="A9" s="12">
        <v>5</v>
      </c>
      <c r="B9" s="12"/>
      <c r="C9" s="13" t="s">
        <v>102</v>
      </c>
      <c r="D9" s="14">
        <v>2</v>
      </c>
      <c r="E9" s="15" t="s">
        <v>47</v>
      </c>
      <c r="F9" s="65"/>
      <c r="G9" s="16"/>
      <c r="H9" s="17"/>
      <c r="I9" s="17"/>
      <c r="J9" s="66">
        <f t="shared" si="0"/>
        <v>0</v>
      </c>
    </row>
    <row r="10" spans="1:10" ht="51" x14ac:dyDescent="0.2">
      <c r="A10" s="12">
        <v>6</v>
      </c>
      <c r="B10" s="12"/>
      <c r="C10" s="13" t="s">
        <v>107</v>
      </c>
      <c r="D10" s="14">
        <v>1</v>
      </c>
      <c r="E10" s="15" t="s">
        <v>47</v>
      </c>
      <c r="F10" s="65"/>
      <c r="G10" s="16"/>
      <c r="H10" s="17"/>
      <c r="I10" s="17"/>
      <c r="J10" s="66">
        <f t="shared" si="0"/>
        <v>0</v>
      </c>
    </row>
    <row r="11" spans="1:10" ht="51" x14ac:dyDescent="0.2">
      <c r="A11" s="12">
        <v>7</v>
      </c>
      <c r="B11" s="12"/>
      <c r="C11" s="13" t="s">
        <v>108</v>
      </c>
      <c r="D11" s="14">
        <v>1</v>
      </c>
      <c r="E11" s="15" t="s">
        <v>47</v>
      </c>
      <c r="F11" s="65"/>
      <c r="G11" s="16"/>
      <c r="H11" s="17"/>
      <c r="I11" s="17"/>
      <c r="J11" s="66">
        <f t="shared" si="0"/>
        <v>0</v>
      </c>
    </row>
    <row r="12" spans="1:10" x14ac:dyDescent="0.2">
      <c r="A12" s="27" t="s">
        <v>41</v>
      </c>
      <c r="B12" s="12"/>
      <c r="C12" s="13"/>
      <c r="D12" s="14"/>
      <c r="E12" s="15"/>
      <c r="F12" s="28"/>
      <c r="G12" s="28"/>
      <c r="H12" s="29"/>
      <c r="I12" s="29"/>
      <c r="J12" s="67">
        <f>SUM(J4:J11)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pageSetUpPr fitToPage="1"/>
  </sheetPr>
  <dimension ref="A1:J7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34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x14ac:dyDescent="0.2">
      <c r="A5" s="12">
        <v>1</v>
      </c>
      <c r="B5" s="12"/>
      <c r="C5" s="13" t="s">
        <v>90</v>
      </c>
      <c r="D5" s="14">
        <v>108</v>
      </c>
      <c r="E5" s="15" t="s">
        <v>9</v>
      </c>
      <c r="F5" s="65"/>
      <c r="G5" s="16"/>
      <c r="H5" s="17"/>
      <c r="I5" s="17"/>
      <c r="J5" s="17">
        <f>D5*F5</f>
        <v>0</v>
      </c>
    </row>
    <row r="6" spans="1:10" x14ac:dyDescent="0.2">
      <c r="F6" s="10"/>
      <c r="G6" s="10"/>
      <c r="H6" s="11"/>
      <c r="I6" s="11"/>
      <c r="J6" s="11"/>
    </row>
    <row r="7" spans="1:10" x14ac:dyDescent="0.2">
      <c r="A7" s="25" t="s">
        <v>42</v>
      </c>
      <c r="B7" s="12"/>
      <c r="C7" s="13"/>
      <c r="D7" s="14"/>
      <c r="E7" s="15"/>
      <c r="F7" s="16"/>
      <c r="G7" s="16"/>
      <c r="H7" s="26"/>
      <c r="I7" s="26"/>
      <c r="J7" s="26">
        <f>SUM(J4:J6)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pageSetUpPr fitToPage="1"/>
  </sheetPr>
  <dimension ref="A1:J17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40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x14ac:dyDescent="0.2">
      <c r="A5" s="12">
        <v>1</v>
      </c>
      <c r="B5" s="12"/>
      <c r="C5" s="13" t="s">
        <v>44</v>
      </c>
      <c r="D5" s="14">
        <v>5</v>
      </c>
      <c r="E5" s="15" t="s">
        <v>9</v>
      </c>
      <c r="F5" s="65"/>
      <c r="G5" s="16"/>
      <c r="H5" s="17"/>
      <c r="I5" s="17"/>
      <c r="J5" s="17">
        <f>D5*F5</f>
        <v>0</v>
      </c>
    </row>
    <row r="6" spans="1:10" s="22" customFormat="1" x14ac:dyDescent="0.2">
      <c r="A6" s="18">
        <f>A5+1</f>
        <v>2</v>
      </c>
      <c r="B6" s="18"/>
      <c r="C6" s="13" t="s">
        <v>45</v>
      </c>
      <c r="D6" s="19">
        <v>2</v>
      </c>
      <c r="E6" s="20" t="s">
        <v>9</v>
      </c>
      <c r="F6" s="65"/>
      <c r="G6" s="21"/>
      <c r="H6" s="17"/>
      <c r="I6" s="17"/>
      <c r="J6" s="17">
        <f t="shared" ref="J6:J15" si="0">D6*F6</f>
        <v>0</v>
      </c>
    </row>
    <row r="7" spans="1:10" s="22" customFormat="1" ht="25.5" x14ac:dyDescent="0.2">
      <c r="A7" s="18">
        <f>A6+1</f>
        <v>3</v>
      </c>
      <c r="B7" s="18"/>
      <c r="C7" s="23" t="s">
        <v>46</v>
      </c>
      <c r="D7" s="19">
        <v>60</v>
      </c>
      <c r="E7" s="20" t="s">
        <v>8</v>
      </c>
      <c r="F7" s="65"/>
      <c r="G7" s="21"/>
      <c r="H7" s="17"/>
      <c r="I7" s="17"/>
      <c r="J7" s="17">
        <f t="shared" si="0"/>
        <v>0</v>
      </c>
    </row>
    <row r="8" spans="1:10" s="22" customFormat="1" ht="25.5" x14ac:dyDescent="0.2">
      <c r="A8" s="18">
        <v>4</v>
      </c>
      <c r="B8" s="18"/>
      <c r="C8" s="23" t="s">
        <v>53</v>
      </c>
      <c r="D8" s="19">
        <v>1</v>
      </c>
      <c r="E8" s="20" t="s">
        <v>61</v>
      </c>
      <c r="F8" s="65"/>
      <c r="G8" s="21"/>
      <c r="H8" s="24"/>
      <c r="I8" s="24"/>
      <c r="J8" s="17">
        <f t="shared" si="0"/>
        <v>0</v>
      </c>
    </row>
    <row r="9" spans="1:10" s="22" customFormat="1" x14ac:dyDescent="0.2">
      <c r="A9" s="18">
        <v>5</v>
      </c>
      <c r="B9" s="18"/>
      <c r="C9" s="23" t="s">
        <v>54</v>
      </c>
      <c r="D9" s="19">
        <v>1</v>
      </c>
      <c r="E9" s="20" t="s">
        <v>61</v>
      </c>
      <c r="F9" s="65"/>
      <c r="G9" s="21"/>
      <c r="H9" s="24"/>
      <c r="I9" s="24"/>
      <c r="J9" s="17">
        <f t="shared" si="0"/>
        <v>0</v>
      </c>
    </row>
    <row r="10" spans="1:10" s="22" customFormat="1" ht="25.5" x14ac:dyDescent="0.2">
      <c r="A10" s="18">
        <v>6</v>
      </c>
      <c r="B10" s="18"/>
      <c r="C10" s="23" t="s">
        <v>56</v>
      </c>
      <c r="D10" s="19">
        <v>1</v>
      </c>
      <c r="E10" s="20" t="s">
        <v>61</v>
      </c>
      <c r="F10" s="65"/>
      <c r="G10" s="21"/>
      <c r="H10" s="24"/>
      <c r="I10" s="24"/>
      <c r="J10" s="17">
        <f t="shared" si="0"/>
        <v>0</v>
      </c>
    </row>
    <row r="11" spans="1:10" x14ac:dyDescent="0.2">
      <c r="A11" s="12">
        <v>7</v>
      </c>
      <c r="B11" s="12"/>
      <c r="C11" s="13" t="s">
        <v>55</v>
      </c>
      <c r="D11" s="14">
        <v>1</v>
      </c>
      <c r="E11" s="20" t="s">
        <v>47</v>
      </c>
      <c r="F11" s="65"/>
      <c r="G11" s="16"/>
      <c r="H11" s="17"/>
      <c r="I11" s="17"/>
      <c r="J11" s="17">
        <f t="shared" si="0"/>
        <v>0</v>
      </c>
    </row>
    <row r="12" spans="1:10" ht="25.5" x14ac:dyDescent="0.2">
      <c r="A12" s="12">
        <v>8</v>
      </c>
      <c r="B12" s="12"/>
      <c r="C12" s="13" t="s">
        <v>57</v>
      </c>
      <c r="D12" s="14">
        <v>1</v>
      </c>
      <c r="E12" s="20" t="s">
        <v>61</v>
      </c>
      <c r="F12" s="65"/>
      <c r="G12" s="16"/>
      <c r="H12" s="17"/>
      <c r="I12" s="17"/>
      <c r="J12" s="17">
        <f t="shared" si="0"/>
        <v>0</v>
      </c>
    </row>
    <row r="13" spans="1:10" ht="51" x14ac:dyDescent="0.2">
      <c r="A13" s="12">
        <v>9</v>
      </c>
      <c r="B13" s="12"/>
      <c r="C13" s="13" t="s">
        <v>109</v>
      </c>
      <c r="D13" s="14">
        <v>1</v>
      </c>
      <c r="E13" s="20" t="s">
        <v>61</v>
      </c>
      <c r="F13" s="65"/>
      <c r="G13" s="16"/>
      <c r="H13" s="17"/>
      <c r="I13" s="17"/>
      <c r="J13" s="17">
        <f t="shared" si="0"/>
        <v>0</v>
      </c>
    </row>
    <row r="14" spans="1:10" ht="25.5" x14ac:dyDescent="0.2">
      <c r="A14" s="12">
        <v>10</v>
      </c>
      <c r="B14" s="12"/>
      <c r="C14" s="13" t="s">
        <v>59</v>
      </c>
      <c r="D14" s="14">
        <v>1</v>
      </c>
      <c r="E14" s="20" t="s">
        <v>61</v>
      </c>
      <c r="F14" s="65"/>
      <c r="G14" s="16"/>
      <c r="H14" s="17"/>
      <c r="I14" s="17"/>
      <c r="J14" s="17">
        <f t="shared" si="0"/>
        <v>0</v>
      </c>
    </row>
    <row r="15" spans="1:10" ht="51" x14ac:dyDescent="0.2">
      <c r="A15" s="12">
        <v>11</v>
      </c>
      <c r="B15" s="12"/>
      <c r="C15" s="13" t="s">
        <v>62</v>
      </c>
      <c r="D15" s="14">
        <v>1</v>
      </c>
      <c r="E15" s="15" t="s">
        <v>61</v>
      </c>
      <c r="F15" s="65"/>
      <c r="G15" s="16"/>
      <c r="H15" s="17"/>
      <c r="I15" s="17"/>
      <c r="J15" s="17">
        <f t="shared" si="0"/>
        <v>0</v>
      </c>
    </row>
    <row r="16" spans="1:10" x14ac:dyDescent="0.2">
      <c r="F16" s="10"/>
      <c r="G16" s="10"/>
      <c r="H16" s="11"/>
      <c r="I16" s="11"/>
      <c r="J16" s="11"/>
    </row>
    <row r="17" spans="1:10" x14ac:dyDescent="0.2">
      <c r="A17" s="25" t="s">
        <v>43</v>
      </c>
      <c r="B17" s="12"/>
      <c r="C17" s="13"/>
      <c r="D17" s="14"/>
      <c r="E17" s="15"/>
      <c r="F17" s="16"/>
      <c r="G17" s="16"/>
      <c r="H17" s="26"/>
      <c r="I17" s="26"/>
      <c r="J17" s="26">
        <f>SUM(J4:J16)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14"/>
  <sheetViews>
    <sheetView zoomScale="150" zoomScaleNormal="150" workbookViewId="0">
      <selection activeCell="F8" sqref="F8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0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ht="25.5" x14ac:dyDescent="0.2">
      <c r="A5" s="12">
        <v>1</v>
      </c>
      <c r="B5" s="12"/>
      <c r="C5" s="13" t="s">
        <v>26</v>
      </c>
      <c r="D5" s="14">
        <v>146</v>
      </c>
      <c r="E5" s="15" t="s">
        <v>8</v>
      </c>
      <c r="F5" s="65"/>
      <c r="G5" s="16"/>
      <c r="H5" s="17"/>
      <c r="I5" s="17"/>
      <c r="J5" s="63">
        <f t="shared" ref="J5:J12" si="0">D5*F5</f>
        <v>0</v>
      </c>
    </row>
    <row r="6" spans="1:10" s="22" customFormat="1" x14ac:dyDescent="0.2">
      <c r="A6" s="18">
        <v>2</v>
      </c>
      <c r="B6" s="18"/>
      <c r="C6" s="23" t="s">
        <v>77</v>
      </c>
      <c r="D6" s="19">
        <v>13</v>
      </c>
      <c r="E6" s="20" t="s">
        <v>4</v>
      </c>
      <c r="F6" s="65"/>
      <c r="G6" s="21"/>
      <c r="H6" s="24"/>
      <c r="I6" s="24"/>
      <c r="J6" s="63">
        <f t="shared" si="0"/>
        <v>0</v>
      </c>
    </row>
    <row r="7" spans="1:10" s="22" customFormat="1" x14ac:dyDescent="0.2">
      <c r="A7" s="18">
        <v>3</v>
      </c>
      <c r="B7" s="18"/>
      <c r="C7" s="23" t="s">
        <v>75</v>
      </c>
      <c r="D7" s="19">
        <v>25</v>
      </c>
      <c r="E7" s="20" t="s">
        <v>4</v>
      </c>
      <c r="F7" s="65"/>
      <c r="G7" s="21"/>
      <c r="H7" s="24"/>
      <c r="I7" s="24"/>
      <c r="J7" s="63">
        <f>D7*F7</f>
        <v>0</v>
      </c>
    </row>
    <row r="8" spans="1:10" s="22" customFormat="1" x14ac:dyDescent="0.2">
      <c r="A8" s="18">
        <v>4</v>
      </c>
      <c r="B8" s="18"/>
      <c r="C8" s="23" t="s">
        <v>76</v>
      </c>
      <c r="D8" s="19">
        <v>25</v>
      </c>
      <c r="E8" s="20" t="s">
        <v>4</v>
      </c>
      <c r="F8" s="65"/>
      <c r="G8" s="21"/>
      <c r="H8" s="24"/>
      <c r="I8" s="24"/>
      <c r="J8" s="63">
        <f>D8*F8</f>
        <v>0</v>
      </c>
    </row>
    <row r="9" spans="1:10" s="22" customFormat="1" x14ac:dyDescent="0.2">
      <c r="A9" s="18">
        <v>5</v>
      </c>
      <c r="B9" s="18"/>
      <c r="C9" s="23" t="s">
        <v>91</v>
      </c>
      <c r="D9" s="19">
        <v>6</v>
      </c>
      <c r="E9" s="20" t="s">
        <v>4</v>
      </c>
      <c r="F9" s="65"/>
      <c r="G9" s="21"/>
      <c r="H9" s="24"/>
      <c r="I9" s="24"/>
      <c r="J9" s="63">
        <f>D9*F9</f>
        <v>0</v>
      </c>
    </row>
    <row r="10" spans="1:10" s="22" customFormat="1" x14ac:dyDescent="0.2">
      <c r="A10" s="18">
        <v>6</v>
      </c>
      <c r="B10" s="18"/>
      <c r="C10" s="23" t="s">
        <v>92</v>
      </c>
      <c r="D10" s="19">
        <v>16</v>
      </c>
      <c r="E10" s="20" t="s">
        <v>47</v>
      </c>
      <c r="F10" s="65"/>
      <c r="G10" s="21"/>
      <c r="H10" s="24"/>
      <c r="I10" s="24"/>
      <c r="J10" s="63">
        <f>D10*F10</f>
        <v>0</v>
      </c>
    </row>
    <row r="11" spans="1:10" s="22" customFormat="1" x14ac:dyDescent="0.2">
      <c r="A11" s="18">
        <v>7</v>
      </c>
      <c r="B11" s="18"/>
      <c r="C11" s="23" t="s">
        <v>66</v>
      </c>
      <c r="D11" s="19">
        <v>101</v>
      </c>
      <c r="E11" s="20" t="s">
        <v>4</v>
      </c>
      <c r="F11" s="65"/>
      <c r="G11" s="21"/>
      <c r="H11" s="24"/>
      <c r="I11" s="24"/>
      <c r="J11" s="63">
        <f t="shared" si="0"/>
        <v>0</v>
      </c>
    </row>
    <row r="12" spans="1:10" s="22" customFormat="1" ht="25.5" x14ac:dyDescent="0.2">
      <c r="A12" s="18">
        <v>8</v>
      </c>
      <c r="B12" s="18"/>
      <c r="C12" s="23" t="s">
        <v>68</v>
      </c>
      <c r="D12" s="19">
        <v>101</v>
      </c>
      <c r="E12" s="20" t="s">
        <v>4</v>
      </c>
      <c r="F12" s="65"/>
      <c r="G12" s="21"/>
      <c r="H12" s="24"/>
      <c r="I12" s="24"/>
      <c r="J12" s="63">
        <f t="shared" si="0"/>
        <v>0</v>
      </c>
    </row>
    <row r="13" spans="1:10" x14ac:dyDescent="0.2">
      <c r="F13" s="10"/>
      <c r="G13" s="10"/>
      <c r="H13" s="11"/>
      <c r="I13" s="11"/>
      <c r="J13" s="11"/>
    </row>
    <row r="14" spans="1:10" x14ac:dyDescent="0.2">
      <c r="A14" s="25" t="s">
        <v>10</v>
      </c>
      <c r="B14" s="12"/>
      <c r="C14" s="13"/>
      <c r="D14" s="14"/>
      <c r="E14" s="15"/>
      <c r="F14" s="16"/>
      <c r="G14" s="16"/>
      <c r="H14" s="26"/>
      <c r="I14" s="26"/>
      <c r="J14" s="64">
        <f>SUM(J4:J13)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K20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1" x14ac:dyDescent="0.2">
      <c r="A1" s="1" t="s">
        <v>14</v>
      </c>
      <c r="B1" s="1"/>
      <c r="C1" s="1"/>
      <c r="E1" s="3"/>
      <c r="F1" s="1"/>
      <c r="G1" s="1"/>
      <c r="H1" s="1"/>
      <c r="I1" s="1"/>
      <c r="J1" s="1"/>
    </row>
    <row r="3" spans="1:11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1" x14ac:dyDescent="0.2">
      <c r="F4" s="10"/>
      <c r="G4" s="10"/>
      <c r="H4" s="11"/>
      <c r="I4" s="11"/>
      <c r="J4" s="11"/>
    </row>
    <row r="5" spans="1:11" x14ac:dyDescent="0.2">
      <c r="A5" s="12">
        <v>1</v>
      </c>
      <c r="B5" s="12"/>
      <c r="C5" s="13" t="s">
        <v>60</v>
      </c>
      <c r="D5" s="14">
        <v>10</v>
      </c>
      <c r="E5" s="15" t="s">
        <v>4</v>
      </c>
      <c r="F5" s="65"/>
      <c r="G5" s="16"/>
      <c r="H5" s="17"/>
      <c r="I5" s="17"/>
      <c r="J5" s="63">
        <f>D5*F5</f>
        <v>0</v>
      </c>
    </row>
    <row r="6" spans="1:11" s="22" customFormat="1" x14ac:dyDescent="0.2">
      <c r="A6" s="18">
        <v>2</v>
      </c>
      <c r="B6" s="18"/>
      <c r="C6" s="23" t="s">
        <v>93</v>
      </c>
      <c r="D6" s="19">
        <v>272</v>
      </c>
      <c r="E6" s="20" t="s">
        <v>4</v>
      </c>
      <c r="F6" s="65"/>
      <c r="G6" s="21"/>
      <c r="H6" s="24"/>
      <c r="I6" s="24"/>
      <c r="J6" s="63">
        <f>D6*F6</f>
        <v>0</v>
      </c>
    </row>
    <row r="7" spans="1:11" s="22" customFormat="1" ht="51" x14ac:dyDescent="0.2">
      <c r="A7" s="18">
        <v>3</v>
      </c>
      <c r="B7" s="18"/>
      <c r="C7" s="23" t="s">
        <v>27</v>
      </c>
      <c r="D7" s="19">
        <v>742</v>
      </c>
      <c r="E7" s="20" t="s">
        <v>4</v>
      </c>
      <c r="F7" s="65"/>
      <c r="G7" s="21"/>
      <c r="H7" s="24"/>
      <c r="I7" s="24"/>
      <c r="J7" s="63">
        <f t="shared" ref="J7:J18" si="0">D7*F7</f>
        <v>0</v>
      </c>
      <c r="K7" s="51"/>
    </row>
    <row r="8" spans="1:11" s="22" customFormat="1" ht="25.5" x14ac:dyDescent="0.2">
      <c r="A8" s="18">
        <v>4</v>
      </c>
      <c r="B8" s="18"/>
      <c r="C8" s="23" t="s">
        <v>28</v>
      </c>
      <c r="D8" s="19">
        <v>742</v>
      </c>
      <c r="E8" s="20" t="s">
        <v>4</v>
      </c>
      <c r="F8" s="65"/>
      <c r="G8" s="21"/>
      <c r="H8" s="24"/>
      <c r="I8" s="24"/>
      <c r="J8" s="63">
        <f t="shared" si="0"/>
        <v>0</v>
      </c>
    </row>
    <row r="9" spans="1:11" s="22" customFormat="1" x14ac:dyDescent="0.2">
      <c r="A9" s="18">
        <v>5</v>
      </c>
      <c r="B9" s="18"/>
      <c r="C9" s="23" t="s">
        <v>67</v>
      </c>
      <c r="D9" s="19">
        <v>512</v>
      </c>
      <c r="E9" s="20" t="s">
        <v>4</v>
      </c>
      <c r="F9" s="65"/>
      <c r="G9" s="21"/>
      <c r="H9" s="24"/>
      <c r="I9" s="24"/>
      <c r="J9" s="63">
        <f t="shared" si="0"/>
        <v>0</v>
      </c>
    </row>
    <row r="10" spans="1:11" s="22" customFormat="1" x14ac:dyDescent="0.2">
      <c r="A10" s="18">
        <v>6</v>
      </c>
      <c r="B10" s="18"/>
      <c r="C10" s="23" t="s">
        <v>78</v>
      </c>
      <c r="D10" s="19">
        <v>502</v>
      </c>
      <c r="E10" s="20" t="s">
        <v>4</v>
      </c>
      <c r="F10" s="65"/>
      <c r="G10" s="21"/>
      <c r="H10" s="24"/>
      <c r="I10" s="24"/>
      <c r="J10" s="63">
        <f>D10*F10</f>
        <v>0</v>
      </c>
    </row>
    <row r="11" spans="1:11" s="22" customFormat="1" ht="51" x14ac:dyDescent="0.2">
      <c r="A11" s="18">
        <v>7</v>
      </c>
      <c r="B11" s="18"/>
      <c r="C11" s="23" t="s">
        <v>29</v>
      </c>
      <c r="D11" s="19">
        <v>575</v>
      </c>
      <c r="E11" s="20" t="s">
        <v>9</v>
      </c>
      <c r="F11" s="65"/>
      <c r="G11" s="21"/>
      <c r="H11" s="24"/>
      <c r="I11" s="24"/>
      <c r="J11" s="63">
        <f t="shared" si="0"/>
        <v>0</v>
      </c>
    </row>
    <row r="12" spans="1:11" s="22" customFormat="1" ht="25.5" x14ac:dyDescent="0.2">
      <c r="A12" s="18">
        <v>8</v>
      </c>
      <c r="B12" s="18"/>
      <c r="C12" s="23" t="s">
        <v>30</v>
      </c>
      <c r="D12" s="19">
        <v>938</v>
      </c>
      <c r="E12" s="20" t="s">
        <v>4</v>
      </c>
      <c r="F12" s="65"/>
      <c r="G12" s="21"/>
      <c r="H12" s="24"/>
      <c r="I12" s="24"/>
      <c r="J12" s="63">
        <f t="shared" si="0"/>
        <v>0</v>
      </c>
    </row>
    <row r="13" spans="1:11" s="22" customFormat="1" ht="25.5" x14ac:dyDescent="0.2">
      <c r="A13" s="18">
        <v>9</v>
      </c>
      <c r="B13" s="18"/>
      <c r="C13" s="23" t="s">
        <v>31</v>
      </c>
      <c r="D13" s="19">
        <v>575</v>
      </c>
      <c r="E13" s="20" t="s">
        <v>9</v>
      </c>
      <c r="F13" s="65"/>
      <c r="G13" s="21"/>
      <c r="H13" s="24"/>
      <c r="I13" s="24"/>
      <c r="J13" s="63">
        <f t="shared" si="0"/>
        <v>0</v>
      </c>
    </row>
    <row r="14" spans="1:11" s="22" customFormat="1" ht="25.5" x14ac:dyDescent="0.2">
      <c r="A14" s="18">
        <v>10</v>
      </c>
      <c r="B14" s="18"/>
      <c r="C14" s="23" t="s">
        <v>32</v>
      </c>
      <c r="D14" s="19">
        <v>575</v>
      </c>
      <c r="E14" s="20" t="s">
        <v>9</v>
      </c>
      <c r="F14" s="65"/>
      <c r="G14" s="21"/>
      <c r="H14" s="24"/>
      <c r="I14" s="24"/>
      <c r="J14" s="63">
        <f t="shared" si="0"/>
        <v>0</v>
      </c>
    </row>
    <row r="15" spans="1:11" s="22" customFormat="1" ht="25.5" x14ac:dyDescent="0.2">
      <c r="A15" s="18">
        <v>11</v>
      </c>
      <c r="B15" s="18"/>
      <c r="C15" s="23" t="s">
        <v>71</v>
      </c>
      <c r="D15" s="19">
        <v>11</v>
      </c>
      <c r="E15" s="20" t="s">
        <v>4</v>
      </c>
      <c r="F15" s="65"/>
      <c r="G15" s="21"/>
      <c r="H15" s="24"/>
      <c r="I15" s="24"/>
      <c r="J15" s="63">
        <f t="shared" si="0"/>
        <v>0</v>
      </c>
    </row>
    <row r="16" spans="1:11" s="22" customFormat="1" x14ac:dyDescent="0.2">
      <c r="A16" s="18">
        <v>12</v>
      </c>
      <c r="B16" s="18"/>
      <c r="C16" s="23" t="s">
        <v>80</v>
      </c>
      <c r="D16" s="19">
        <v>71</v>
      </c>
      <c r="E16" s="20" t="s">
        <v>4</v>
      </c>
      <c r="F16" s="65"/>
      <c r="G16" s="21"/>
      <c r="H16" s="24"/>
      <c r="I16" s="24"/>
      <c r="J16" s="63">
        <f>D16*F16</f>
        <v>0</v>
      </c>
    </row>
    <row r="17" spans="1:10" s="22" customFormat="1" x14ac:dyDescent="0.2">
      <c r="A17" s="18">
        <v>13</v>
      </c>
      <c r="B17" s="18"/>
      <c r="C17" s="23" t="s">
        <v>58</v>
      </c>
      <c r="D17" s="19">
        <v>3</v>
      </c>
      <c r="E17" s="20" t="s">
        <v>47</v>
      </c>
      <c r="F17" s="65"/>
      <c r="G17" s="21"/>
      <c r="H17" s="24"/>
      <c r="I17" s="24"/>
      <c r="J17" s="63">
        <f t="shared" si="0"/>
        <v>0</v>
      </c>
    </row>
    <row r="18" spans="1:10" s="22" customFormat="1" x14ac:dyDescent="0.2">
      <c r="A18" s="18">
        <v>14</v>
      </c>
      <c r="B18" s="18"/>
      <c r="C18" s="23" t="s">
        <v>48</v>
      </c>
      <c r="D18" s="19">
        <v>20</v>
      </c>
      <c r="E18" s="20" t="s">
        <v>4</v>
      </c>
      <c r="F18" s="65"/>
      <c r="G18" s="21"/>
      <c r="H18" s="24"/>
      <c r="I18" s="24"/>
      <c r="J18" s="63">
        <f t="shared" si="0"/>
        <v>0</v>
      </c>
    </row>
    <row r="19" spans="1:10" x14ac:dyDescent="0.2">
      <c r="F19" s="10"/>
      <c r="G19" s="10"/>
      <c r="H19" s="11"/>
      <c r="I19" s="11"/>
      <c r="J19" s="11"/>
    </row>
    <row r="20" spans="1:10" x14ac:dyDescent="0.2">
      <c r="A20" s="25" t="s">
        <v>25</v>
      </c>
      <c r="B20" s="12"/>
      <c r="C20" s="13"/>
      <c r="D20" s="14"/>
      <c r="E20" s="15"/>
      <c r="F20" s="16"/>
      <c r="G20" s="16"/>
      <c r="H20" s="26"/>
      <c r="I20" s="26"/>
      <c r="J20" s="64">
        <f>SUM(J4:J19)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J9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18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s="22" customFormat="1" x14ac:dyDescent="0.2">
      <c r="A5" s="18">
        <v>1</v>
      </c>
      <c r="B5" s="18"/>
      <c r="C5" s="23" t="s">
        <v>50</v>
      </c>
      <c r="D5" s="19">
        <v>66</v>
      </c>
      <c r="E5" s="20" t="s">
        <v>4</v>
      </c>
      <c r="F5" s="65"/>
      <c r="G5" s="21"/>
      <c r="H5" s="17"/>
      <c r="I5" s="17"/>
      <c r="J5" s="66">
        <f>D5*F5</f>
        <v>0</v>
      </c>
    </row>
    <row r="6" spans="1:10" s="22" customFormat="1" x14ac:dyDescent="0.2">
      <c r="A6" s="18">
        <v>2</v>
      </c>
      <c r="B6" s="18"/>
      <c r="C6" s="23" t="s">
        <v>79</v>
      </c>
      <c r="D6" s="19">
        <v>33</v>
      </c>
      <c r="E6" s="20" t="s">
        <v>4</v>
      </c>
      <c r="F6" s="65"/>
      <c r="G6" s="21"/>
      <c r="H6" s="17"/>
      <c r="I6" s="17"/>
      <c r="J6" s="66">
        <f>D6*F6</f>
        <v>0</v>
      </c>
    </row>
    <row r="7" spans="1:10" s="22" customFormat="1" x14ac:dyDescent="0.2">
      <c r="A7" s="18">
        <v>3</v>
      </c>
      <c r="B7" s="18"/>
      <c r="C7" s="23" t="s">
        <v>106</v>
      </c>
      <c r="D7" s="19">
        <v>22</v>
      </c>
      <c r="E7" s="20" t="s">
        <v>4</v>
      </c>
      <c r="F7" s="65"/>
      <c r="G7" s="21"/>
      <c r="H7" s="17"/>
      <c r="I7" s="17"/>
      <c r="J7" s="66">
        <f>D7*F7</f>
        <v>0</v>
      </c>
    </row>
    <row r="8" spans="1:10" x14ac:dyDescent="0.2">
      <c r="F8" s="10"/>
      <c r="G8" s="10"/>
      <c r="H8" s="11"/>
      <c r="I8" s="11"/>
      <c r="J8" s="11"/>
    </row>
    <row r="9" spans="1:10" x14ac:dyDescent="0.2">
      <c r="A9" s="25" t="s">
        <v>33</v>
      </c>
      <c r="B9" s="12"/>
      <c r="C9" s="13"/>
      <c r="D9" s="14"/>
      <c r="E9" s="15"/>
      <c r="F9" s="16"/>
      <c r="G9" s="16"/>
      <c r="H9" s="26"/>
      <c r="I9" s="26"/>
      <c r="J9" s="67">
        <f>SUM(J4:J8)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J9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19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ht="51" x14ac:dyDescent="0.2">
      <c r="A5" s="12">
        <v>1</v>
      </c>
      <c r="B5" s="12"/>
      <c r="C5" s="13" t="s">
        <v>69</v>
      </c>
      <c r="D5" s="14">
        <v>15</v>
      </c>
      <c r="E5" s="15" t="s">
        <v>4</v>
      </c>
      <c r="F5" s="65"/>
      <c r="G5" s="16"/>
      <c r="H5" s="17"/>
      <c r="I5" s="17"/>
      <c r="J5" s="66">
        <f>D5*F5</f>
        <v>0</v>
      </c>
    </row>
    <row r="6" spans="1:10" ht="51" x14ac:dyDescent="0.2">
      <c r="A6" s="12">
        <v>2</v>
      </c>
      <c r="B6" s="12"/>
      <c r="C6" s="13" t="s">
        <v>94</v>
      </c>
      <c r="D6" s="14">
        <v>15</v>
      </c>
      <c r="E6" s="15" t="s">
        <v>4</v>
      </c>
      <c r="F6" s="65"/>
      <c r="G6" s="16"/>
      <c r="H6" s="17"/>
      <c r="I6" s="17"/>
      <c r="J6" s="66">
        <f>D6*F6</f>
        <v>0</v>
      </c>
    </row>
    <row r="7" spans="1:10" x14ac:dyDescent="0.2">
      <c r="A7" s="12">
        <v>3</v>
      </c>
      <c r="B7" s="12"/>
      <c r="C7" s="13" t="s">
        <v>83</v>
      </c>
      <c r="D7" s="14">
        <v>146</v>
      </c>
      <c r="E7" s="15" t="s">
        <v>9</v>
      </c>
      <c r="F7" s="65"/>
      <c r="G7" s="16"/>
      <c r="H7" s="17"/>
      <c r="I7" s="17"/>
      <c r="J7" s="66">
        <f>D7*F7</f>
        <v>0</v>
      </c>
    </row>
    <row r="8" spans="1:10" x14ac:dyDescent="0.2">
      <c r="F8" s="10"/>
      <c r="G8" s="10"/>
      <c r="H8" s="11"/>
      <c r="I8" s="11"/>
      <c r="J8" s="11"/>
    </row>
    <row r="9" spans="1:10" x14ac:dyDescent="0.2">
      <c r="A9" s="25" t="s">
        <v>35</v>
      </c>
      <c r="B9" s="12"/>
      <c r="C9" s="13"/>
      <c r="D9" s="14"/>
      <c r="E9" s="15"/>
      <c r="F9" s="16"/>
      <c r="G9" s="16"/>
      <c r="H9" s="26"/>
      <c r="I9" s="26"/>
      <c r="J9" s="67">
        <f>SUM(J4:J8)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J7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20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s="22" customFormat="1" x14ac:dyDescent="0.2">
      <c r="A5" s="46" t="s">
        <v>52</v>
      </c>
      <c r="B5" s="46"/>
      <c r="C5" s="47"/>
      <c r="D5" s="48"/>
      <c r="F5" s="49"/>
      <c r="G5" s="49"/>
      <c r="H5" s="50"/>
      <c r="I5" s="50"/>
      <c r="J5" s="50"/>
    </row>
    <row r="6" spans="1:10" x14ac:dyDescent="0.2">
      <c r="F6" s="10"/>
      <c r="G6" s="10"/>
      <c r="H6" s="11"/>
      <c r="I6" s="11"/>
      <c r="J6" s="11"/>
    </row>
    <row r="7" spans="1:10" x14ac:dyDescent="0.2">
      <c r="A7" s="25" t="s">
        <v>36</v>
      </c>
      <c r="B7" s="12"/>
      <c r="C7" s="13"/>
      <c r="D7" s="14"/>
      <c r="E7" s="15"/>
      <c r="F7" s="16"/>
      <c r="G7" s="16"/>
      <c r="H7" s="26"/>
      <c r="I7" s="26"/>
      <c r="J7" s="26">
        <f>SUM(J4:J6)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J8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21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A4" s="40"/>
      <c r="B4" s="40"/>
      <c r="C4" s="41"/>
      <c r="D4" s="42"/>
      <c r="E4" s="43"/>
      <c r="F4" s="44"/>
      <c r="G4" s="44"/>
      <c r="H4" s="45"/>
      <c r="I4" s="45"/>
      <c r="J4" s="45"/>
    </row>
    <row r="5" spans="1:10" ht="38.25" x14ac:dyDescent="0.2">
      <c r="A5" s="12">
        <v>1</v>
      </c>
      <c r="B5" s="12"/>
      <c r="C5" s="13" t="s">
        <v>82</v>
      </c>
      <c r="D5" s="14">
        <v>146</v>
      </c>
      <c r="E5" s="15" t="s">
        <v>9</v>
      </c>
      <c r="F5" s="65"/>
      <c r="G5" s="16"/>
      <c r="H5" s="17"/>
      <c r="I5" s="17"/>
      <c r="J5" s="66">
        <f>D5*F5</f>
        <v>0</v>
      </c>
    </row>
    <row r="6" spans="1:10" ht="38.25" x14ac:dyDescent="0.2">
      <c r="A6" s="12">
        <v>2</v>
      </c>
      <c r="B6" s="12"/>
      <c r="C6" s="13" t="s">
        <v>81</v>
      </c>
      <c r="D6" s="14">
        <v>155</v>
      </c>
      <c r="E6" s="15" t="s">
        <v>9</v>
      </c>
      <c r="F6" s="65"/>
      <c r="G6" s="16"/>
      <c r="H6" s="17"/>
      <c r="I6" s="17"/>
      <c r="J6" s="66">
        <f>D6*F6</f>
        <v>0</v>
      </c>
    </row>
    <row r="7" spans="1:10" x14ac:dyDescent="0.2">
      <c r="F7" s="10"/>
      <c r="G7" s="10"/>
      <c r="H7" s="11"/>
      <c r="I7" s="11"/>
      <c r="J7" s="11"/>
    </row>
    <row r="8" spans="1:10" x14ac:dyDescent="0.2">
      <c r="A8" s="25" t="s">
        <v>37</v>
      </c>
      <c r="B8" s="12"/>
      <c r="C8" s="13"/>
      <c r="D8" s="14"/>
      <c r="E8" s="15"/>
      <c r="F8" s="16"/>
      <c r="G8" s="16"/>
      <c r="H8" s="26"/>
      <c r="I8" s="26"/>
      <c r="J8" s="67">
        <f>SUM(J4:J7)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J9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22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x14ac:dyDescent="0.2">
      <c r="A5" s="12">
        <v>1</v>
      </c>
      <c r="B5" s="12"/>
      <c r="C5" s="13" t="s">
        <v>84</v>
      </c>
      <c r="D5" s="14">
        <v>110</v>
      </c>
      <c r="E5" s="15" t="s">
        <v>110</v>
      </c>
      <c r="F5" s="65"/>
      <c r="G5" s="16"/>
      <c r="H5" s="17"/>
      <c r="I5" s="17"/>
      <c r="J5" s="66">
        <f>D5*F5</f>
        <v>0</v>
      </c>
    </row>
    <row r="6" spans="1:10" x14ac:dyDescent="0.2">
      <c r="A6" s="12">
        <v>2</v>
      </c>
      <c r="B6" s="12"/>
      <c r="C6" s="13" t="s">
        <v>95</v>
      </c>
      <c r="D6" s="14">
        <v>69</v>
      </c>
      <c r="E6" s="15" t="s">
        <v>110</v>
      </c>
      <c r="F6" s="65"/>
      <c r="G6" s="16"/>
      <c r="H6" s="17"/>
      <c r="I6" s="17"/>
      <c r="J6" s="66">
        <f>D6*F6</f>
        <v>0</v>
      </c>
    </row>
    <row r="7" spans="1:10" x14ac:dyDescent="0.2">
      <c r="A7" s="12">
        <v>3</v>
      </c>
      <c r="B7" s="12"/>
      <c r="C7" s="13" t="s">
        <v>85</v>
      </c>
      <c r="D7" s="14">
        <v>64</v>
      </c>
      <c r="E7" s="15" t="s">
        <v>110</v>
      </c>
      <c r="F7" s="65"/>
      <c r="G7" s="16"/>
      <c r="H7" s="17"/>
      <c r="I7" s="17"/>
      <c r="J7" s="66">
        <f>D7*F7</f>
        <v>0</v>
      </c>
    </row>
    <row r="8" spans="1:10" x14ac:dyDescent="0.2">
      <c r="F8" s="10"/>
      <c r="G8" s="10"/>
      <c r="H8" s="11"/>
      <c r="I8" s="11"/>
      <c r="J8" s="11"/>
    </row>
    <row r="9" spans="1:10" x14ac:dyDescent="0.2">
      <c r="A9" s="25" t="s">
        <v>38</v>
      </c>
      <c r="B9" s="12"/>
      <c r="C9" s="13"/>
      <c r="D9" s="14"/>
      <c r="E9" s="15"/>
      <c r="F9" s="16"/>
      <c r="G9" s="16"/>
      <c r="H9" s="26"/>
      <c r="I9" s="26"/>
      <c r="J9" s="67">
        <f>SUM(J4:J8)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J20"/>
  <sheetViews>
    <sheetView zoomScale="150" zoomScaleNormal="150" workbookViewId="0">
      <selection activeCell="F5" sqref="F5"/>
    </sheetView>
  </sheetViews>
  <sheetFormatPr defaultColWidth="11.42578125" defaultRowHeight="12.75" x14ac:dyDescent="0.2"/>
  <cols>
    <col min="1" max="2" width="11.42578125" style="5" customWidth="1"/>
    <col min="3" max="3" width="44.7109375" style="54" customWidth="1"/>
    <col min="4" max="4" width="9.7109375" style="2" customWidth="1"/>
    <col min="5" max="5" width="9.7109375" style="6" customWidth="1"/>
    <col min="6" max="6" width="13.7109375" style="53" customWidth="1"/>
    <col min="7" max="7" width="13.7109375" style="53" hidden="1" customWidth="1"/>
    <col min="8" max="9" width="13.7109375" style="5" hidden="1" customWidth="1"/>
    <col min="10" max="10" width="15.7109375" style="5" customWidth="1"/>
    <col min="11" max="16384" width="11.42578125" style="4"/>
  </cols>
  <sheetData>
    <row r="1" spans="1:10" x14ac:dyDescent="0.2">
      <c r="A1" s="1" t="s">
        <v>23</v>
      </c>
      <c r="B1" s="1"/>
      <c r="C1" s="1"/>
      <c r="E1" s="3"/>
      <c r="F1" s="1"/>
      <c r="G1" s="1"/>
      <c r="H1" s="1"/>
      <c r="I1" s="1"/>
      <c r="J1" s="1"/>
    </row>
    <row r="3" spans="1:10" s="9" customFormat="1" x14ac:dyDescent="0.2">
      <c r="A3" s="7" t="s">
        <v>5</v>
      </c>
      <c r="B3" s="7" t="s">
        <v>7</v>
      </c>
      <c r="C3" s="8" t="s">
        <v>6</v>
      </c>
      <c r="D3" s="7" t="s">
        <v>1</v>
      </c>
      <c r="E3" s="7" t="s">
        <v>2</v>
      </c>
      <c r="F3" s="7" t="s">
        <v>64</v>
      </c>
      <c r="G3" s="7"/>
      <c r="H3" s="7"/>
      <c r="I3" s="7"/>
      <c r="J3" s="7" t="s">
        <v>3</v>
      </c>
    </row>
    <row r="4" spans="1:10" x14ac:dyDescent="0.2">
      <c r="F4" s="10"/>
      <c r="G4" s="10"/>
      <c r="H4" s="11"/>
      <c r="I4" s="11"/>
      <c r="J4" s="11"/>
    </row>
    <row r="5" spans="1:10" ht="25.5" x14ac:dyDescent="0.2">
      <c r="A5" s="12">
        <v>1</v>
      </c>
      <c r="B5" s="12"/>
      <c r="C5" s="13" t="s">
        <v>111</v>
      </c>
      <c r="D5" s="14">
        <v>6</v>
      </c>
      <c r="E5" s="15" t="s">
        <v>9</v>
      </c>
      <c r="F5" s="65"/>
      <c r="G5" s="16"/>
      <c r="H5" s="17"/>
      <c r="I5" s="17"/>
      <c r="J5" s="66">
        <f t="shared" ref="J5:J18" si="0">D5*F5</f>
        <v>0</v>
      </c>
    </row>
    <row r="6" spans="1:10" ht="25.5" x14ac:dyDescent="0.2">
      <c r="A6" s="12">
        <v>2</v>
      </c>
      <c r="B6" s="12"/>
      <c r="C6" s="13" t="s">
        <v>112</v>
      </c>
      <c r="D6" s="14">
        <v>11</v>
      </c>
      <c r="E6" s="15" t="s">
        <v>9</v>
      </c>
      <c r="F6" s="65"/>
      <c r="G6" s="16"/>
      <c r="H6" s="17"/>
      <c r="I6" s="17"/>
      <c r="J6" s="66">
        <f t="shared" si="0"/>
        <v>0</v>
      </c>
    </row>
    <row r="7" spans="1:10" ht="25.5" x14ac:dyDescent="0.2">
      <c r="A7" s="12">
        <v>3</v>
      </c>
      <c r="B7" s="12"/>
      <c r="C7" s="13" t="s">
        <v>113</v>
      </c>
      <c r="D7" s="14">
        <v>20</v>
      </c>
      <c r="E7" s="15" t="s">
        <v>9</v>
      </c>
      <c r="F7" s="65"/>
      <c r="G7" s="16"/>
      <c r="H7" s="17"/>
      <c r="I7" s="17"/>
      <c r="J7" s="66">
        <f>D7*F7</f>
        <v>0</v>
      </c>
    </row>
    <row r="8" spans="1:10" ht="25.5" x14ac:dyDescent="0.2">
      <c r="A8" s="12">
        <v>4</v>
      </c>
      <c r="B8" s="12"/>
      <c r="C8" s="13" t="s">
        <v>114</v>
      </c>
      <c r="D8" s="14">
        <v>14</v>
      </c>
      <c r="E8" s="15" t="s">
        <v>9</v>
      </c>
      <c r="F8" s="65"/>
      <c r="G8" s="16"/>
      <c r="H8" s="17"/>
      <c r="I8" s="17"/>
      <c r="J8" s="66">
        <f t="shared" si="0"/>
        <v>0</v>
      </c>
    </row>
    <row r="9" spans="1:10" ht="25.5" x14ac:dyDescent="0.2">
      <c r="A9" s="12">
        <v>5</v>
      </c>
      <c r="B9" s="12"/>
      <c r="C9" s="13" t="s">
        <v>86</v>
      </c>
      <c r="D9" s="14">
        <v>6</v>
      </c>
      <c r="E9" s="15" t="s">
        <v>9</v>
      </c>
      <c r="F9" s="65"/>
      <c r="G9" s="16"/>
      <c r="H9" s="17"/>
      <c r="I9" s="17"/>
      <c r="J9" s="66">
        <f t="shared" ref="J9:J10" si="1">D9*F9</f>
        <v>0</v>
      </c>
    </row>
    <row r="10" spans="1:10" ht="25.5" x14ac:dyDescent="0.2">
      <c r="A10" s="12">
        <v>6</v>
      </c>
      <c r="B10" s="12"/>
      <c r="C10" s="13" t="s">
        <v>87</v>
      </c>
      <c r="D10" s="14">
        <v>11</v>
      </c>
      <c r="E10" s="15" t="s">
        <v>9</v>
      </c>
      <c r="F10" s="65"/>
      <c r="G10" s="16"/>
      <c r="H10" s="17"/>
      <c r="I10" s="17"/>
      <c r="J10" s="66">
        <f t="shared" si="1"/>
        <v>0</v>
      </c>
    </row>
    <row r="11" spans="1:10" ht="25.5" x14ac:dyDescent="0.2">
      <c r="A11" s="12">
        <v>7</v>
      </c>
      <c r="B11" s="12"/>
      <c r="C11" s="13" t="s">
        <v>105</v>
      </c>
      <c r="D11" s="14">
        <v>20</v>
      </c>
      <c r="E11" s="15" t="s">
        <v>9</v>
      </c>
      <c r="F11" s="65"/>
      <c r="G11" s="16"/>
      <c r="H11" s="17"/>
      <c r="I11" s="17"/>
      <c r="J11" s="66">
        <f>D11*F11</f>
        <v>0</v>
      </c>
    </row>
    <row r="12" spans="1:10" ht="25.5" x14ac:dyDescent="0.2">
      <c r="A12" s="12">
        <v>8</v>
      </c>
      <c r="B12" s="12"/>
      <c r="C12" s="13" t="s">
        <v>96</v>
      </c>
      <c r="D12" s="14">
        <v>14</v>
      </c>
      <c r="E12" s="15" t="s">
        <v>9</v>
      </c>
      <c r="F12" s="65"/>
      <c r="G12" s="16"/>
      <c r="H12" s="17"/>
      <c r="I12" s="17"/>
      <c r="J12" s="66">
        <f t="shared" ref="J12" si="2">D12*F12</f>
        <v>0</v>
      </c>
    </row>
    <row r="13" spans="1:10" x14ac:dyDescent="0.2">
      <c r="A13" s="12">
        <v>9</v>
      </c>
      <c r="B13" s="12"/>
      <c r="C13" s="13" t="s">
        <v>88</v>
      </c>
      <c r="D13" s="14">
        <v>5</v>
      </c>
      <c r="E13" s="15" t="s">
        <v>47</v>
      </c>
      <c r="F13" s="65"/>
      <c r="G13" s="16"/>
      <c r="H13" s="17"/>
      <c r="I13" s="17"/>
      <c r="J13" s="66">
        <f t="shared" si="0"/>
        <v>0</v>
      </c>
    </row>
    <row r="14" spans="1:10" ht="25.5" x14ac:dyDescent="0.2">
      <c r="A14" s="12">
        <v>10</v>
      </c>
      <c r="B14" s="12"/>
      <c r="C14" s="13" t="s">
        <v>104</v>
      </c>
      <c r="D14" s="14">
        <v>6</v>
      </c>
      <c r="E14" s="15" t="s">
        <v>47</v>
      </c>
      <c r="F14" s="65"/>
      <c r="G14" s="16"/>
      <c r="H14" s="17"/>
      <c r="I14" s="17"/>
      <c r="J14" s="66">
        <f t="shared" si="0"/>
        <v>0</v>
      </c>
    </row>
    <row r="15" spans="1:10" x14ac:dyDescent="0.2">
      <c r="A15" s="12">
        <v>11</v>
      </c>
      <c r="B15" s="12"/>
      <c r="C15" s="13" t="s">
        <v>97</v>
      </c>
      <c r="D15" s="14">
        <v>2</v>
      </c>
      <c r="E15" s="15" t="s">
        <v>47</v>
      </c>
      <c r="F15" s="65"/>
      <c r="G15" s="16"/>
      <c r="H15" s="17"/>
      <c r="I15" s="17"/>
      <c r="J15" s="66">
        <f t="shared" si="0"/>
        <v>0</v>
      </c>
    </row>
    <row r="16" spans="1:10" s="35" customFormat="1" ht="38.25" x14ac:dyDescent="0.2">
      <c r="A16" s="12">
        <v>12</v>
      </c>
      <c r="B16" s="30"/>
      <c r="C16" s="31" t="s">
        <v>98</v>
      </c>
      <c r="D16" s="32">
        <v>1</v>
      </c>
      <c r="E16" s="33" t="s">
        <v>47</v>
      </c>
      <c r="F16" s="68"/>
      <c r="G16" s="34"/>
      <c r="H16" s="30"/>
      <c r="I16" s="30"/>
      <c r="J16" s="66">
        <f t="shared" si="0"/>
        <v>0</v>
      </c>
    </row>
    <row r="17" spans="1:10" s="35" customFormat="1" ht="38.25" x14ac:dyDescent="0.2">
      <c r="A17" s="12">
        <v>13</v>
      </c>
      <c r="B17" s="30"/>
      <c r="C17" s="31" t="s">
        <v>99</v>
      </c>
      <c r="D17" s="32">
        <v>1</v>
      </c>
      <c r="E17" s="33" t="s">
        <v>47</v>
      </c>
      <c r="F17" s="68"/>
      <c r="G17" s="34"/>
      <c r="H17" s="30"/>
      <c r="I17" s="30"/>
      <c r="J17" s="66">
        <f t="shared" si="0"/>
        <v>0</v>
      </c>
    </row>
    <row r="18" spans="1:10" x14ac:dyDescent="0.2">
      <c r="A18" s="12">
        <v>14</v>
      </c>
      <c r="B18" s="12"/>
      <c r="C18" s="13" t="s">
        <v>103</v>
      </c>
      <c r="D18" s="14">
        <v>65</v>
      </c>
      <c r="E18" s="15" t="s">
        <v>110</v>
      </c>
      <c r="F18" s="65"/>
      <c r="G18" s="16"/>
      <c r="H18" s="17"/>
      <c r="I18" s="17"/>
      <c r="J18" s="66">
        <f t="shared" si="0"/>
        <v>0</v>
      </c>
    </row>
    <row r="19" spans="1:10" x14ac:dyDescent="0.2">
      <c r="A19" s="9"/>
      <c r="B19" s="9"/>
      <c r="C19" s="36"/>
      <c r="D19" s="37"/>
      <c r="E19" s="4"/>
      <c r="F19" s="38"/>
      <c r="G19" s="38"/>
      <c r="H19" s="39"/>
      <c r="I19" s="39"/>
      <c r="J19" s="39"/>
    </row>
    <row r="20" spans="1:10" x14ac:dyDescent="0.2">
      <c r="A20" s="25" t="s">
        <v>39</v>
      </c>
      <c r="B20" s="12"/>
      <c r="C20" s="13"/>
      <c r="D20" s="14"/>
      <c r="E20" s="15"/>
      <c r="F20" s="16"/>
      <c r="G20" s="16"/>
      <c r="H20" s="26"/>
      <c r="I20" s="26"/>
      <c r="J20" s="67">
        <f>SUM(J4:J19)</f>
        <v>0</v>
      </c>
    </row>
  </sheetData>
  <sheetProtection password="CB9F" sheet="1" objects="1" scenarios="1" selectLockedCells="1"/>
  <phoneticPr fontId="1" type="noConversion"/>
  <pageMargins left="0.75000000000000011" right="0.75000000000000011" top="1" bottom="1" header="0.5" footer="0.5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Összesítő</vt:lpstr>
      <vt:lpstr>1. Bontás</vt:lpstr>
      <vt:lpstr>2. Földmunka</vt:lpstr>
      <vt:lpstr>3. Burkolatalapok</vt:lpstr>
      <vt:lpstr>4. Aszfalt burkolatok</vt:lpstr>
      <vt:lpstr>5. Beton burkolatok</vt:lpstr>
      <vt:lpstr>6. Kőburkolatok</vt:lpstr>
      <vt:lpstr>7. Szegélyek</vt:lpstr>
      <vt:lpstr>8. Forgalomtechnika</vt:lpstr>
      <vt:lpstr>9. Közművek</vt:lpstr>
      <vt:lpstr>10. Növényzet</vt:lpstr>
      <vt:lpstr>11. Egyebek</vt:lpstr>
      <vt:lpstr>'1. Bontás'!Nyomtatási_terület</vt:lpstr>
      <vt:lpstr>'10. Növényzet'!Nyomtatási_terület</vt:lpstr>
      <vt:lpstr>'11. Egyebek'!Nyomtatási_terület</vt:lpstr>
      <vt:lpstr>'2. Földmunka'!Nyomtatási_terület</vt:lpstr>
      <vt:lpstr>'3. Burkolatalapok'!Nyomtatási_terület</vt:lpstr>
      <vt:lpstr>'4. Aszfalt burkolatok'!Nyomtatási_terület</vt:lpstr>
      <vt:lpstr>'5. Beton burkolatok'!Nyomtatási_terület</vt:lpstr>
      <vt:lpstr>'6. Kőburkolatok'!Nyomtatási_terület</vt:lpstr>
      <vt:lpstr>'7. Szegélyek'!Nyomtatási_terület</vt:lpstr>
      <vt:lpstr>'8. Forgalomtechnika'!Nyomtatási_terület</vt:lpstr>
      <vt:lpstr>'9. Közművek'!Nyomtatási_terület</vt:lpstr>
      <vt:lpstr>Összesítő!Nyomtatási_terület</vt:lpstr>
    </vt:vector>
  </TitlesOfParts>
  <Company>Viadukt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ifj. Kovács Tamás</dc:creator>
  <cp:lastModifiedBy>Bartalus László</cp:lastModifiedBy>
  <cp:lastPrinted>2016-05-23T11:26:08Z</cp:lastPrinted>
  <dcterms:created xsi:type="dcterms:W3CDTF">2007-10-11T20:55:40Z</dcterms:created>
  <dcterms:modified xsi:type="dcterms:W3CDTF">2018-05-15T13:29:17Z</dcterms:modified>
</cp:coreProperties>
</file>